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DieseArbeitsmappe" defaultThemeVersion="202300"/>
  <mc:AlternateContent xmlns:mc="http://schemas.openxmlformats.org/markup-compatibility/2006">
    <mc:Choice Requires="x15">
      <x15ac:absPath xmlns:x15ac="http://schemas.microsoft.com/office/spreadsheetml/2010/11/ac" url="https://unisyscorp-my.sharepoint.com/personal/kurt_stossfellner_unisys_com/Documents/Downloads/"/>
    </mc:Choice>
  </mc:AlternateContent>
  <xr:revisionPtr revIDLastSave="0" documentId="8_{3CFD0058-AF48-4537-A8E3-E0067FA25C4A}" xr6:coauthVersionLast="47" xr6:coauthVersionMax="47" xr10:uidLastSave="{00000000-0000-0000-0000-000000000000}"/>
  <bookViews>
    <workbookView xWindow="28680" yWindow="-120" windowWidth="29040" windowHeight="15720" tabRatio="913" xr2:uid="{C64B4B2B-1EC1-4D7D-845F-C44F326D8567}"/>
  </bookViews>
  <sheets>
    <sheet name="Patzierung 1-3 MA-M" sheetId="46" r:id="rId1"/>
    <sheet name="Patzierung 4-6 MA-M" sheetId="47" r:id="rId2"/>
    <sheet name="Patzierung 7-9 MA-M" sheetId="48" r:id="rId3"/>
    <sheet name="MA-M 1" sheetId="36" r:id="rId4"/>
    <sheet name="MA-M 2" sheetId="37" r:id="rId5"/>
    <sheet name="MA-M 3" sheetId="38" r:id="rId6"/>
    <sheet name="Patzierung 1-3 MA-W" sheetId="43" r:id="rId7"/>
    <sheet name="Patzierung 4-6 MA-W" sheetId="45" r:id="rId8"/>
    <sheet name="Patzierung 7-9 MA-W" sheetId="44" r:id="rId9"/>
    <sheet name="MA-W 1" sheetId="39" r:id="rId10"/>
    <sheet name="MA-W 2" sheetId="40" r:id="rId11"/>
    <sheet name="MA-W 3" sheetId="41" r:id="rId12"/>
    <sheet name="UE-B G1" sheetId="17" r:id="rId13"/>
    <sheet name="UE-B G2" sheetId="18" r:id="rId14"/>
    <sheet name="UE-B G3" sheetId="19" r:id="rId15"/>
    <sheet name="UE-B G4" sheetId="20" r:id="rId16"/>
    <sheet name="UE-B G5" sheetId="21" r:id="rId17"/>
    <sheet name="UE-B G6" sheetId="22" r:id="rId18"/>
    <sheet name="UE-B G7" sheetId="23" r:id="rId19"/>
    <sheet name="UE-B G8" sheetId="24" r:id="rId20"/>
    <sheet name="UE-B G9" sheetId="25" r:id="rId21"/>
    <sheet name="Unterstufe Einzel - Männlich" sheetId="26" r:id="rId22"/>
    <sheet name="UD-M" sheetId="14" r:id="rId23"/>
    <sheet name="UE-M G1" sheetId="10" r:id="rId24"/>
    <sheet name="UE-M G2" sheetId="11" r:id="rId25"/>
    <sheet name="UE-M G3" sheetId="12" r:id="rId26"/>
    <sheet name="UE-M G4" sheetId="13" r:id="rId27"/>
    <sheet name="UE - Mädchen" sheetId="9" r:id="rId28"/>
    <sheet name="UD-W" sheetId="15" r:id="rId29"/>
    <sheet name="MINI-B G1" sheetId="27" r:id="rId30"/>
    <sheet name="MINI-B G2" sheetId="28" r:id="rId31"/>
    <sheet name="MINI-B G3" sheetId="29" r:id="rId32"/>
    <sheet name="MINI-B G4" sheetId="30" r:id="rId33"/>
    <sheet name="MINI-E-M" sheetId="16" r:id="rId34"/>
    <sheet name="MINI-W G1" sheetId="32" r:id="rId35"/>
    <sheet name="MINI-W G2" sheetId="33" r:id="rId36"/>
    <sheet name="MINI-W G3" sheetId="35" r:id="rId37"/>
    <sheet name="MINI-W G4" sheetId="34" r:id="rId38"/>
    <sheet name="MINI-E-W" sheetId="31" r:id="rId39"/>
  </sheets>
  <definedNames>
    <definedName name="_xlnm.Print_Area" localSheetId="22">'UD-M'!$A$1:$H$130</definedName>
    <definedName name="_xlnm.Print_Titles" localSheetId="3">'MA-M 1'!#REF!</definedName>
    <definedName name="_xlnm.Print_Titles" localSheetId="4">'MA-M 2'!#REF!</definedName>
    <definedName name="_xlnm.Print_Titles" localSheetId="5">'MA-M 3'!#REF!</definedName>
    <definedName name="_xlnm.Print_Titles" localSheetId="9">'MA-W 1'!#REF!</definedName>
    <definedName name="_xlnm.Print_Titles" localSheetId="10">'MA-W 2'!#REF!</definedName>
    <definedName name="_xlnm.Print_Titles" localSheetId="11">'MA-W 3'!#REF!</definedName>
    <definedName name="_xlnm.Print_Titles" localSheetId="29">'MINI-B G1'!#REF!</definedName>
    <definedName name="_xlnm.Print_Titles" localSheetId="30">'MINI-B G2'!#REF!</definedName>
    <definedName name="_xlnm.Print_Titles" localSheetId="31">'MINI-B G3'!#REF!</definedName>
    <definedName name="_xlnm.Print_Titles" localSheetId="32">'MINI-B G4'!#REF!</definedName>
    <definedName name="_xlnm.Print_Titles" localSheetId="34">'MINI-W G1'!#REF!</definedName>
    <definedName name="_xlnm.Print_Titles" localSheetId="35">'MINI-W G2'!#REF!</definedName>
    <definedName name="_xlnm.Print_Titles" localSheetId="36">'MINI-W G3'!#REF!</definedName>
    <definedName name="_xlnm.Print_Titles" localSheetId="37">'MINI-W G4'!#REF!</definedName>
    <definedName name="_xlnm.Print_Titles" localSheetId="0">'Patzierung 1-3 MA-M'!#REF!</definedName>
    <definedName name="_xlnm.Print_Titles" localSheetId="6">'Patzierung 1-3 MA-W'!#REF!</definedName>
    <definedName name="_xlnm.Print_Titles" localSheetId="1">'Patzierung 4-6 MA-M'!#REF!</definedName>
    <definedName name="_xlnm.Print_Titles" localSheetId="7">'Patzierung 4-6 MA-W'!#REF!</definedName>
    <definedName name="_xlnm.Print_Titles" localSheetId="2">'Patzierung 7-9 MA-M'!#REF!</definedName>
    <definedName name="_xlnm.Print_Titles" localSheetId="8">'Patzierung 7-9 MA-W'!#REF!</definedName>
    <definedName name="_xlnm.Print_Titles" localSheetId="12">'UE-B G1'!#REF!</definedName>
    <definedName name="_xlnm.Print_Titles" localSheetId="13">'UE-B G2'!#REF!</definedName>
    <definedName name="_xlnm.Print_Titles" localSheetId="14">'UE-B G3'!#REF!</definedName>
    <definedName name="_xlnm.Print_Titles" localSheetId="15">'UE-B G4'!#REF!</definedName>
    <definedName name="_xlnm.Print_Titles" localSheetId="16">'UE-B G5'!#REF!</definedName>
    <definedName name="_xlnm.Print_Titles" localSheetId="17">'UE-B G6'!#REF!</definedName>
    <definedName name="_xlnm.Print_Titles" localSheetId="18">'UE-B G7'!#REF!</definedName>
    <definedName name="_xlnm.Print_Titles" localSheetId="19">'UE-B G8'!#REF!</definedName>
    <definedName name="_xlnm.Print_Titles" localSheetId="20">'UE-B G9'!#REF!</definedName>
    <definedName name="_xlnm.Print_Titles" localSheetId="23">'UE-M G1'!#REF!</definedName>
    <definedName name="_xlnm.Print_Titles" localSheetId="24">'UE-M G2'!#REF!</definedName>
    <definedName name="_xlnm.Print_Titles" localSheetId="25">'UE-M G3'!#REF!</definedName>
    <definedName name="_xlnm.Print_Titles" localSheetId="26">'UE-M G4'!#REF!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" i="46" l="1"/>
  <c r="N3" i="46" s="1"/>
  <c r="M3" i="46"/>
  <c r="A5" i="46"/>
  <c r="C5" i="46"/>
  <c r="L5" i="46" s="1"/>
  <c r="E5" i="46"/>
  <c r="C7" i="46"/>
  <c r="E7" i="46"/>
  <c r="L7" i="46" s="1"/>
  <c r="F7" i="46"/>
  <c r="H7" i="46"/>
  <c r="B14" i="46"/>
  <c r="B15" i="46"/>
  <c r="B16" i="46"/>
  <c r="L3" i="47"/>
  <c r="M3" i="47"/>
  <c r="N3" i="47"/>
  <c r="A5" i="47"/>
  <c r="C5" i="47"/>
  <c r="L5" i="47" s="1"/>
  <c r="N5" i="47" s="1"/>
  <c r="E5" i="47"/>
  <c r="M5" i="47"/>
  <c r="C7" i="47"/>
  <c r="E7" i="47"/>
  <c r="L7" i="47" s="1"/>
  <c r="F7" i="47"/>
  <c r="H7" i="47"/>
  <c r="L3" i="48"/>
  <c r="M3" i="48"/>
  <c r="N3" i="48"/>
  <c r="A5" i="48"/>
  <c r="C5" i="48"/>
  <c r="L5" i="48" s="1"/>
  <c r="E5" i="48"/>
  <c r="C7" i="48"/>
  <c r="E7" i="48"/>
  <c r="L7" i="48" s="1"/>
  <c r="F7" i="48"/>
  <c r="H7" i="48"/>
  <c r="L3" i="45"/>
  <c r="M3" i="45"/>
  <c r="N3" i="45"/>
  <c r="A5" i="45"/>
  <c r="C5" i="45"/>
  <c r="L5" i="45" s="1"/>
  <c r="E5" i="45"/>
  <c r="C7" i="45"/>
  <c r="E7" i="45"/>
  <c r="L7" i="45" s="1"/>
  <c r="F7" i="45"/>
  <c r="H7" i="45"/>
  <c r="L3" i="44"/>
  <c r="M3" i="44"/>
  <c r="N3" i="44"/>
  <c r="A5" i="44"/>
  <c r="C5" i="44"/>
  <c r="L5" i="44" s="1"/>
  <c r="E5" i="44"/>
  <c r="C7" i="44"/>
  <c r="E7" i="44"/>
  <c r="L7" i="44" s="1"/>
  <c r="F7" i="44"/>
  <c r="H7" i="44"/>
  <c r="L3" i="43"/>
  <c r="M3" i="43"/>
  <c r="N3" i="43"/>
  <c r="A5" i="43"/>
  <c r="C5" i="43"/>
  <c r="L5" i="43" s="1"/>
  <c r="E5" i="43"/>
  <c r="C7" i="43"/>
  <c r="E7" i="43"/>
  <c r="L7" i="43" s="1"/>
  <c r="F7" i="43"/>
  <c r="H7" i="43"/>
  <c r="B14" i="43"/>
  <c r="B15" i="43"/>
  <c r="B16" i="43"/>
  <c r="L3" i="36"/>
  <c r="N3" i="36" s="1"/>
  <c r="M3" i="36"/>
  <c r="A5" i="36"/>
  <c r="C5" i="36"/>
  <c r="L5" i="36" s="1"/>
  <c r="N5" i="36" s="1"/>
  <c r="E5" i="36"/>
  <c r="M5" i="36"/>
  <c r="C7" i="36"/>
  <c r="L7" i="36" s="1"/>
  <c r="E7" i="36"/>
  <c r="F7" i="36"/>
  <c r="H7" i="36"/>
  <c r="B14" i="36"/>
  <c r="B15" i="36"/>
  <c r="B16" i="36"/>
  <c r="L3" i="37"/>
  <c r="M3" i="37"/>
  <c r="N3" i="37" s="1"/>
  <c r="A5" i="37"/>
  <c r="C5" i="37"/>
  <c r="M5" i="37" s="1"/>
  <c r="E5" i="37"/>
  <c r="C7" i="37"/>
  <c r="E7" i="37"/>
  <c r="F7" i="37"/>
  <c r="H7" i="37"/>
  <c r="L7" i="37" s="1"/>
  <c r="B14" i="37"/>
  <c r="B15" i="37"/>
  <c r="B16" i="37"/>
  <c r="L3" i="38"/>
  <c r="M3" i="38"/>
  <c r="N3" i="38" s="1"/>
  <c r="A5" i="38"/>
  <c r="C5" i="38"/>
  <c r="E5" i="38"/>
  <c r="M5" i="38" s="1"/>
  <c r="L5" i="38"/>
  <c r="N5" i="38" s="1"/>
  <c r="C7" i="38"/>
  <c r="L7" i="38" s="1"/>
  <c r="E7" i="38"/>
  <c r="F7" i="38"/>
  <c r="H7" i="38"/>
  <c r="B14" i="38"/>
  <c r="B15" i="38"/>
  <c r="B16" i="38"/>
  <c r="L3" i="39"/>
  <c r="N3" i="39" s="1"/>
  <c r="M3" i="39"/>
  <c r="A5" i="39"/>
  <c r="C5" i="39"/>
  <c r="E5" i="39"/>
  <c r="L5" i="39"/>
  <c r="N5" i="39" s="1"/>
  <c r="M5" i="39"/>
  <c r="C7" i="39"/>
  <c r="L7" i="39" s="1"/>
  <c r="N7" i="39" s="1"/>
  <c r="E7" i="39"/>
  <c r="F7" i="39"/>
  <c r="H7" i="39"/>
  <c r="M7" i="39"/>
  <c r="B14" i="39"/>
  <c r="B15" i="39"/>
  <c r="B16" i="39"/>
  <c r="L3" i="40"/>
  <c r="N3" i="40" s="1"/>
  <c r="M3" i="40"/>
  <c r="A5" i="40"/>
  <c r="C5" i="40"/>
  <c r="L5" i="40" s="1"/>
  <c r="E5" i="40"/>
  <c r="C7" i="40"/>
  <c r="M7" i="40" s="1"/>
  <c r="E7" i="40"/>
  <c r="F7" i="40"/>
  <c r="L7" i="40" s="1"/>
  <c r="H7" i="40"/>
  <c r="B14" i="40"/>
  <c r="B15" i="40"/>
  <c r="B16" i="40"/>
  <c r="L3" i="41"/>
  <c r="N3" i="41" s="1"/>
  <c r="M3" i="41"/>
  <c r="A5" i="41"/>
  <c r="C5" i="41"/>
  <c r="M5" i="41" s="1"/>
  <c r="E5" i="41"/>
  <c r="L5" i="41" s="1"/>
  <c r="N5" i="41" s="1"/>
  <c r="C7" i="41"/>
  <c r="M7" i="41" s="1"/>
  <c r="E7" i="41"/>
  <c r="F7" i="41"/>
  <c r="H7" i="41"/>
  <c r="L7" i="41"/>
  <c r="B14" i="41"/>
  <c r="B15" i="41"/>
  <c r="B16" i="41"/>
  <c r="U3" i="27"/>
  <c r="V3" i="27"/>
  <c r="W3" i="27"/>
  <c r="A5" i="27"/>
  <c r="C5" i="27"/>
  <c r="E5" i="27"/>
  <c r="U5" i="27" s="1"/>
  <c r="A7" i="27"/>
  <c r="C7" i="27"/>
  <c r="U7" i="27" s="1"/>
  <c r="E7" i="27"/>
  <c r="F7" i="27"/>
  <c r="H7" i="27"/>
  <c r="C9" i="27"/>
  <c r="E9" i="27"/>
  <c r="V9" i="27" s="1"/>
  <c r="F9" i="27"/>
  <c r="H9" i="27"/>
  <c r="I9" i="27"/>
  <c r="K9" i="27"/>
  <c r="C11" i="27"/>
  <c r="V11" i="27" s="1"/>
  <c r="E11" i="27"/>
  <c r="F11" i="27"/>
  <c r="H11" i="27"/>
  <c r="U11" i="27" s="1"/>
  <c r="I11" i="27"/>
  <c r="K11" i="27"/>
  <c r="L11" i="27"/>
  <c r="N11" i="27"/>
  <c r="C13" i="27"/>
  <c r="V13" i="27" s="1"/>
  <c r="E13" i="27"/>
  <c r="F13" i="27"/>
  <c r="H13" i="27"/>
  <c r="I13" i="27"/>
  <c r="K13" i="27"/>
  <c r="L13" i="27"/>
  <c r="N13" i="27"/>
  <c r="O13" i="27"/>
  <c r="Q13" i="27"/>
  <c r="B18" i="27"/>
  <c r="B19" i="27"/>
  <c r="B20" i="27"/>
  <c r="B21" i="27"/>
  <c r="B22" i="27"/>
  <c r="B23" i="27"/>
  <c r="U3" i="28"/>
  <c r="V3" i="28"/>
  <c r="W3" i="28"/>
  <c r="A5" i="28"/>
  <c r="A7" i="28" s="1"/>
  <c r="C5" i="28"/>
  <c r="E5" i="28"/>
  <c r="U5" i="28" s="1"/>
  <c r="C7" i="28"/>
  <c r="E7" i="28"/>
  <c r="F7" i="28"/>
  <c r="H7" i="28"/>
  <c r="U7" i="28" s="1"/>
  <c r="C9" i="28"/>
  <c r="E9" i="28"/>
  <c r="V9" i="28" s="1"/>
  <c r="F9" i="28"/>
  <c r="H9" i="28"/>
  <c r="I9" i="28"/>
  <c r="U9" i="28" s="1"/>
  <c r="K9" i="28"/>
  <c r="C11" i="28"/>
  <c r="V11" i="28" s="1"/>
  <c r="E11" i="28"/>
  <c r="F11" i="28"/>
  <c r="H11" i="28"/>
  <c r="U11" i="28" s="1"/>
  <c r="I11" i="28"/>
  <c r="K11" i="28"/>
  <c r="L11" i="28"/>
  <c r="N11" i="28"/>
  <c r="C13" i="28"/>
  <c r="V13" i="28" s="1"/>
  <c r="E13" i="28"/>
  <c r="F13" i="28"/>
  <c r="H13" i="28"/>
  <c r="I13" i="28"/>
  <c r="K13" i="28"/>
  <c r="L13" i="28"/>
  <c r="N13" i="28"/>
  <c r="O13" i="28"/>
  <c r="Q13" i="28"/>
  <c r="B18" i="28"/>
  <c r="B19" i="28"/>
  <c r="B20" i="28"/>
  <c r="B21" i="28"/>
  <c r="B22" i="28"/>
  <c r="B23" i="28"/>
  <c r="U3" i="29"/>
  <c r="V3" i="29"/>
  <c r="W3" i="29"/>
  <c r="A5" i="29"/>
  <c r="C5" i="29"/>
  <c r="E5" i="29"/>
  <c r="U5" i="29" s="1"/>
  <c r="A7" i="29"/>
  <c r="C7" i="29"/>
  <c r="E7" i="29"/>
  <c r="F7" i="29"/>
  <c r="H7" i="29"/>
  <c r="U7" i="29" s="1"/>
  <c r="C9" i="29"/>
  <c r="V9" i="29" s="1"/>
  <c r="E9" i="29"/>
  <c r="F9" i="29"/>
  <c r="H9" i="29"/>
  <c r="I9" i="29"/>
  <c r="U9" i="29" s="1"/>
  <c r="W9" i="29" s="1"/>
  <c r="K9" i="29"/>
  <c r="C11" i="29"/>
  <c r="V11" i="29" s="1"/>
  <c r="E11" i="29"/>
  <c r="F11" i="29"/>
  <c r="H11" i="29"/>
  <c r="U11" i="29" s="1"/>
  <c r="I11" i="29"/>
  <c r="K11" i="29"/>
  <c r="L11" i="29"/>
  <c r="N11" i="29"/>
  <c r="C13" i="29"/>
  <c r="V13" i="29" s="1"/>
  <c r="E13" i="29"/>
  <c r="F13" i="29"/>
  <c r="H13" i="29"/>
  <c r="I13" i="29"/>
  <c r="K13" i="29"/>
  <c r="L13" i="29"/>
  <c r="N13" i="29"/>
  <c r="O13" i="29"/>
  <c r="Q13" i="29"/>
  <c r="B18" i="29"/>
  <c r="B19" i="29"/>
  <c r="B20" i="29"/>
  <c r="B21" i="29"/>
  <c r="B22" i="29"/>
  <c r="B23" i="29"/>
  <c r="U3" i="30"/>
  <c r="V3" i="30"/>
  <c r="W3" i="30"/>
  <c r="A5" i="30"/>
  <c r="C5" i="30"/>
  <c r="E5" i="30"/>
  <c r="U5" i="30" s="1"/>
  <c r="A7" i="30"/>
  <c r="C7" i="30"/>
  <c r="U7" i="30" s="1"/>
  <c r="W7" i="30" s="1"/>
  <c r="E7" i="30"/>
  <c r="F7" i="30"/>
  <c r="H7" i="30"/>
  <c r="V7" i="30" s="1"/>
  <c r="C9" i="30"/>
  <c r="V9" i="30" s="1"/>
  <c r="E9" i="30"/>
  <c r="F9" i="30"/>
  <c r="H9" i="30"/>
  <c r="I9" i="30"/>
  <c r="U9" i="30" s="1"/>
  <c r="W9" i="30" s="1"/>
  <c r="K9" i="30"/>
  <c r="C11" i="30"/>
  <c r="V11" i="30" s="1"/>
  <c r="E11" i="30"/>
  <c r="F11" i="30"/>
  <c r="H11" i="30"/>
  <c r="U11" i="30" s="1"/>
  <c r="W11" i="30" s="1"/>
  <c r="I11" i="30"/>
  <c r="K11" i="30"/>
  <c r="L11" i="30"/>
  <c r="N11" i="30"/>
  <c r="C13" i="30"/>
  <c r="V13" i="30" s="1"/>
  <c r="E13" i="30"/>
  <c r="F13" i="30"/>
  <c r="H13" i="30"/>
  <c r="I13" i="30"/>
  <c r="K13" i="30"/>
  <c r="L13" i="30"/>
  <c r="N13" i="30"/>
  <c r="O13" i="30"/>
  <c r="Q13" i="30"/>
  <c r="B18" i="30"/>
  <c r="B19" i="30"/>
  <c r="B20" i="30"/>
  <c r="B21" i="30"/>
  <c r="B22" i="30"/>
  <c r="B23" i="30"/>
  <c r="O3" i="32"/>
  <c r="Q3" i="32" s="1"/>
  <c r="P3" i="32"/>
  <c r="A5" i="32"/>
  <c r="A7" i="32" s="1"/>
  <c r="A9" i="32" s="1"/>
  <c r="C5" i="32"/>
  <c r="E5" i="32"/>
  <c r="O5" i="32" s="1"/>
  <c r="C7" i="32"/>
  <c r="O7" i="32" s="1"/>
  <c r="E7" i="32"/>
  <c r="F7" i="32"/>
  <c r="H7" i="32"/>
  <c r="C9" i="32"/>
  <c r="P9" i="32" s="1"/>
  <c r="E9" i="32"/>
  <c r="F9" i="32"/>
  <c r="H9" i="32"/>
  <c r="O9" i="32" s="1"/>
  <c r="I9" i="32"/>
  <c r="K9" i="32"/>
  <c r="B16" i="32"/>
  <c r="B17" i="32"/>
  <c r="B18" i="32"/>
  <c r="B19" i="32"/>
  <c r="O3" i="33"/>
  <c r="P3" i="33"/>
  <c r="Q3" i="33" s="1"/>
  <c r="A5" i="33"/>
  <c r="C5" i="33"/>
  <c r="P5" i="33" s="1"/>
  <c r="E5" i="33"/>
  <c r="O5" i="33"/>
  <c r="A7" i="33"/>
  <c r="C7" i="33"/>
  <c r="E7" i="33"/>
  <c r="F7" i="33"/>
  <c r="P7" i="33" s="1"/>
  <c r="H7" i="33"/>
  <c r="O7" i="33"/>
  <c r="Q7" i="33" s="1"/>
  <c r="A9" i="33"/>
  <c r="C9" i="33"/>
  <c r="O9" i="33" s="1"/>
  <c r="Q9" i="33" s="1"/>
  <c r="E9" i="33"/>
  <c r="F9" i="33"/>
  <c r="P9" i="33" s="1"/>
  <c r="H9" i="33"/>
  <c r="I9" i="33"/>
  <c r="K9" i="33"/>
  <c r="B16" i="33"/>
  <c r="B17" i="33"/>
  <c r="B18" i="33"/>
  <c r="B19" i="33"/>
  <c r="O3" i="35"/>
  <c r="Q3" i="35" s="1"/>
  <c r="P3" i="35"/>
  <c r="A5" i="35"/>
  <c r="C5" i="35"/>
  <c r="E5" i="35"/>
  <c r="O5" i="35" s="1"/>
  <c r="Q5" i="35" s="1"/>
  <c r="P5" i="35"/>
  <c r="A7" i="35"/>
  <c r="C7" i="35"/>
  <c r="E7" i="35"/>
  <c r="F7" i="35"/>
  <c r="H7" i="35"/>
  <c r="O7" i="35" s="1"/>
  <c r="Q7" i="35" s="1"/>
  <c r="P7" i="35"/>
  <c r="A9" i="35"/>
  <c r="C9" i="35"/>
  <c r="P9" i="35" s="1"/>
  <c r="E9" i="35"/>
  <c r="F9" i="35"/>
  <c r="H9" i="35"/>
  <c r="O9" i="35" s="1"/>
  <c r="I9" i="35"/>
  <c r="K9" i="35"/>
  <c r="B16" i="35"/>
  <c r="B17" i="35"/>
  <c r="B18" i="35"/>
  <c r="B19" i="35"/>
  <c r="O3" i="34"/>
  <c r="Q3" i="34" s="1"/>
  <c r="P3" i="34"/>
  <c r="A5" i="34"/>
  <c r="C5" i="34"/>
  <c r="E5" i="34"/>
  <c r="O5" i="34"/>
  <c r="P5" i="34"/>
  <c r="Q5" i="34"/>
  <c r="A7" i="34"/>
  <c r="C7" i="34"/>
  <c r="E7" i="34"/>
  <c r="F7" i="34"/>
  <c r="H7" i="34"/>
  <c r="O7" i="34"/>
  <c r="P7" i="34"/>
  <c r="Q7" i="34"/>
  <c r="A9" i="34"/>
  <c r="C9" i="34"/>
  <c r="E9" i="34"/>
  <c r="F9" i="34"/>
  <c r="H9" i="34"/>
  <c r="I9" i="34"/>
  <c r="P9" i="34" s="1"/>
  <c r="K9" i="34"/>
  <c r="O9" i="34"/>
  <c r="B16" i="34"/>
  <c r="B17" i="34"/>
  <c r="B18" i="34"/>
  <c r="B19" i="34"/>
  <c r="U3" i="17"/>
  <c r="W3" i="17" s="1"/>
  <c r="V3" i="17"/>
  <c r="A5" i="17"/>
  <c r="C5" i="17"/>
  <c r="U5" i="17" s="1"/>
  <c r="W5" i="17" s="1"/>
  <c r="E5" i="17"/>
  <c r="V5" i="17"/>
  <c r="A7" i="17"/>
  <c r="C7" i="17"/>
  <c r="U7" i="17" s="1"/>
  <c r="W7" i="17" s="1"/>
  <c r="E7" i="17"/>
  <c r="F7" i="17"/>
  <c r="H7" i="17"/>
  <c r="V7" i="17"/>
  <c r="C9" i="17"/>
  <c r="U9" i="17" s="1"/>
  <c r="E9" i="17"/>
  <c r="F9" i="17"/>
  <c r="H9" i="17"/>
  <c r="I9" i="17"/>
  <c r="K9" i="17"/>
  <c r="C11" i="17"/>
  <c r="E11" i="17"/>
  <c r="F11" i="17"/>
  <c r="H11" i="17"/>
  <c r="I11" i="17"/>
  <c r="K11" i="17"/>
  <c r="U11" i="17" s="1"/>
  <c r="L11" i="17"/>
  <c r="N11" i="17"/>
  <c r="C13" i="17"/>
  <c r="E13" i="17"/>
  <c r="F13" i="17"/>
  <c r="V13" i="17" s="1"/>
  <c r="H13" i="17"/>
  <c r="I13" i="17"/>
  <c r="U13" i="17" s="1"/>
  <c r="K13" i="17"/>
  <c r="L13" i="17"/>
  <c r="N13" i="17"/>
  <c r="O13" i="17"/>
  <c r="Q13" i="17"/>
  <c r="B18" i="17"/>
  <c r="B19" i="17"/>
  <c r="B20" i="17"/>
  <c r="B21" i="17"/>
  <c r="B22" i="17"/>
  <c r="B23" i="17"/>
  <c r="U3" i="18"/>
  <c r="W3" i="18" s="1"/>
  <c r="V3" i="18"/>
  <c r="A5" i="18"/>
  <c r="C5" i="18"/>
  <c r="U5" i="18" s="1"/>
  <c r="W5" i="18" s="1"/>
  <c r="E5" i="18"/>
  <c r="V5" i="18"/>
  <c r="A7" i="18"/>
  <c r="C7" i="18"/>
  <c r="U7" i="18" s="1"/>
  <c r="W7" i="18" s="1"/>
  <c r="E7" i="18"/>
  <c r="F7" i="18"/>
  <c r="H7" i="18"/>
  <c r="V7" i="18"/>
  <c r="C9" i="18"/>
  <c r="U9" i="18" s="1"/>
  <c r="E9" i="18"/>
  <c r="F9" i="18"/>
  <c r="H9" i="18"/>
  <c r="I9" i="18"/>
  <c r="K9" i="18"/>
  <c r="C11" i="18"/>
  <c r="E11" i="18"/>
  <c r="F11" i="18"/>
  <c r="H11" i="18"/>
  <c r="I11" i="18"/>
  <c r="K11" i="18"/>
  <c r="U11" i="18" s="1"/>
  <c r="L11" i="18"/>
  <c r="N11" i="18"/>
  <c r="C13" i="18"/>
  <c r="E13" i="18"/>
  <c r="F13" i="18"/>
  <c r="V13" i="18" s="1"/>
  <c r="H13" i="18"/>
  <c r="I13" i="18"/>
  <c r="U13" i="18" s="1"/>
  <c r="W13" i="18" s="1"/>
  <c r="K13" i="18"/>
  <c r="L13" i="18"/>
  <c r="N13" i="18"/>
  <c r="O13" i="18"/>
  <c r="Q13" i="18"/>
  <c r="B18" i="18"/>
  <c r="B19" i="18"/>
  <c r="B20" i="18"/>
  <c r="B21" i="18"/>
  <c r="B22" i="18"/>
  <c r="B23" i="18"/>
  <c r="U3" i="19"/>
  <c r="W3" i="19" s="1"/>
  <c r="V3" i="19"/>
  <c r="A5" i="19"/>
  <c r="C5" i="19"/>
  <c r="E5" i="19"/>
  <c r="U5" i="19" s="1"/>
  <c r="W5" i="19" s="1"/>
  <c r="V5" i="19"/>
  <c r="A7" i="19"/>
  <c r="C7" i="19"/>
  <c r="U7" i="19" s="1"/>
  <c r="W7" i="19" s="1"/>
  <c r="E7" i="19"/>
  <c r="F7" i="19"/>
  <c r="H7" i="19"/>
  <c r="V7" i="19"/>
  <c r="C9" i="19"/>
  <c r="U9" i="19" s="1"/>
  <c r="E9" i="19"/>
  <c r="F9" i="19"/>
  <c r="H9" i="19"/>
  <c r="I9" i="19"/>
  <c r="K9" i="19"/>
  <c r="C11" i="19"/>
  <c r="E11" i="19"/>
  <c r="F11" i="19"/>
  <c r="H11" i="19"/>
  <c r="U11" i="19" s="1"/>
  <c r="I11" i="19"/>
  <c r="K11" i="19"/>
  <c r="L11" i="19"/>
  <c r="N11" i="19"/>
  <c r="C13" i="19"/>
  <c r="E13" i="19"/>
  <c r="F13" i="19"/>
  <c r="V13" i="19" s="1"/>
  <c r="H13" i="19"/>
  <c r="I13" i="19"/>
  <c r="U13" i="19" s="1"/>
  <c r="K13" i="19"/>
  <c r="L13" i="19"/>
  <c r="N13" i="19"/>
  <c r="O13" i="19"/>
  <c r="Q13" i="19"/>
  <c r="B18" i="19"/>
  <c r="B19" i="19"/>
  <c r="B20" i="19"/>
  <c r="B21" i="19"/>
  <c r="B22" i="19"/>
  <c r="B23" i="19"/>
  <c r="U3" i="20"/>
  <c r="W3" i="20" s="1"/>
  <c r="V3" i="20"/>
  <c r="A5" i="20"/>
  <c r="C5" i="20"/>
  <c r="U5" i="20" s="1"/>
  <c r="W5" i="20" s="1"/>
  <c r="E5" i="20"/>
  <c r="V5" i="20"/>
  <c r="A7" i="20"/>
  <c r="C7" i="20"/>
  <c r="U7" i="20" s="1"/>
  <c r="W7" i="20" s="1"/>
  <c r="E7" i="20"/>
  <c r="F7" i="20"/>
  <c r="H7" i="20"/>
  <c r="V7" i="20"/>
  <c r="C9" i="20"/>
  <c r="U9" i="20" s="1"/>
  <c r="E9" i="20"/>
  <c r="F9" i="20"/>
  <c r="H9" i="20"/>
  <c r="I9" i="20"/>
  <c r="K9" i="20"/>
  <c r="C11" i="20"/>
  <c r="E11" i="20"/>
  <c r="F11" i="20"/>
  <c r="U11" i="20" s="1"/>
  <c r="W11" i="20" s="1"/>
  <c r="H11" i="20"/>
  <c r="V11" i="20" s="1"/>
  <c r="I11" i="20"/>
  <c r="K11" i="20"/>
  <c r="L11" i="20"/>
  <c r="N11" i="20"/>
  <c r="C13" i="20"/>
  <c r="E13" i="20"/>
  <c r="F13" i="20"/>
  <c r="V13" i="20" s="1"/>
  <c r="H13" i="20"/>
  <c r="I13" i="20"/>
  <c r="U13" i="20" s="1"/>
  <c r="W13" i="20" s="1"/>
  <c r="K13" i="20"/>
  <c r="L13" i="20"/>
  <c r="N13" i="20"/>
  <c r="O13" i="20"/>
  <c r="Q13" i="20"/>
  <c r="B18" i="20"/>
  <c r="B19" i="20"/>
  <c r="B20" i="20"/>
  <c r="B21" i="20"/>
  <c r="B22" i="20"/>
  <c r="B23" i="20"/>
  <c r="U3" i="21"/>
  <c r="W3" i="21" s="1"/>
  <c r="V3" i="21"/>
  <c r="A5" i="21"/>
  <c r="C5" i="21"/>
  <c r="U5" i="21" s="1"/>
  <c r="W5" i="21" s="1"/>
  <c r="E5" i="21"/>
  <c r="V5" i="21"/>
  <c r="A7" i="21"/>
  <c r="C7" i="21"/>
  <c r="E7" i="21"/>
  <c r="F7" i="21"/>
  <c r="U7" i="21" s="1"/>
  <c r="W7" i="21" s="1"/>
  <c r="H7" i="21"/>
  <c r="V7" i="21"/>
  <c r="C9" i="21"/>
  <c r="U9" i="21" s="1"/>
  <c r="E9" i="21"/>
  <c r="F9" i="21"/>
  <c r="H9" i="21"/>
  <c r="I9" i="21"/>
  <c r="K9" i="21"/>
  <c r="C11" i="21"/>
  <c r="E11" i="21"/>
  <c r="U11" i="21" s="1"/>
  <c r="F11" i="21"/>
  <c r="V11" i="21" s="1"/>
  <c r="H11" i="21"/>
  <c r="I11" i="21"/>
  <c r="K11" i="21"/>
  <c r="L11" i="21"/>
  <c r="N11" i="21"/>
  <c r="C13" i="21"/>
  <c r="E13" i="21"/>
  <c r="F13" i="21"/>
  <c r="V13" i="21" s="1"/>
  <c r="H13" i="21"/>
  <c r="I13" i="21"/>
  <c r="U13" i="21" s="1"/>
  <c r="K13" i="21"/>
  <c r="L13" i="21"/>
  <c r="N13" i="21"/>
  <c r="O13" i="21"/>
  <c r="Q13" i="21"/>
  <c r="B18" i="21"/>
  <c r="B19" i="21"/>
  <c r="B20" i="21"/>
  <c r="B21" i="21"/>
  <c r="B22" i="21"/>
  <c r="B23" i="21"/>
  <c r="U3" i="22"/>
  <c r="W3" i="22" s="1"/>
  <c r="V3" i="22"/>
  <c r="A5" i="22"/>
  <c r="C5" i="22"/>
  <c r="U5" i="22" s="1"/>
  <c r="W5" i="22" s="1"/>
  <c r="E5" i="22"/>
  <c r="V5" i="22"/>
  <c r="A7" i="22"/>
  <c r="C7" i="22"/>
  <c r="E7" i="22"/>
  <c r="F7" i="22"/>
  <c r="U7" i="22" s="1"/>
  <c r="W7" i="22" s="1"/>
  <c r="H7" i="22"/>
  <c r="V7" i="22"/>
  <c r="C9" i="22"/>
  <c r="U9" i="22" s="1"/>
  <c r="E9" i="22"/>
  <c r="F9" i="22"/>
  <c r="H9" i="22"/>
  <c r="I9" i="22"/>
  <c r="K9" i="22"/>
  <c r="C11" i="22"/>
  <c r="E11" i="22"/>
  <c r="U11" i="22" s="1"/>
  <c r="F11" i="22"/>
  <c r="V11" i="22" s="1"/>
  <c r="H11" i="22"/>
  <c r="I11" i="22"/>
  <c r="K11" i="22"/>
  <c r="L11" i="22"/>
  <c r="N11" i="22"/>
  <c r="C13" i="22"/>
  <c r="E13" i="22"/>
  <c r="F13" i="22"/>
  <c r="V13" i="22" s="1"/>
  <c r="H13" i="22"/>
  <c r="I13" i="22"/>
  <c r="U13" i="22" s="1"/>
  <c r="W13" i="22" s="1"/>
  <c r="K13" i="22"/>
  <c r="L13" i="22"/>
  <c r="N13" i="22"/>
  <c r="O13" i="22"/>
  <c r="Q13" i="22"/>
  <c r="B18" i="22"/>
  <c r="B19" i="22"/>
  <c r="B20" i="22"/>
  <c r="B21" i="22"/>
  <c r="B22" i="22"/>
  <c r="B23" i="22"/>
  <c r="U3" i="23"/>
  <c r="W3" i="23" s="1"/>
  <c r="V3" i="23"/>
  <c r="A5" i="23"/>
  <c r="C5" i="23"/>
  <c r="U5" i="23" s="1"/>
  <c r="W5" i="23" s="1"/>
  <c r="E5" i="23"/>
  <c r="V5" i="23"/>
  <c r="A7" i="23"/>
  <c r="C7" i="23"/>
  <c r="E7" i="23"/>
  <c r="F7" i="23"/>
  <c r="U7" i="23" s="1"/>
  <c r="W7" i="23" s="1"/>
  <c r="H7" i="23"/>
  <c r="V7" i="23"/>
  <c r="C9" i="23"/>
  <c r="U9" i="23" s="1"/>
  <c r="E9" i="23"/>
  <c r="F9" i="23"/>
  <c r="H9" i="23"/>
  <c r="I9" i="23"/>
  <c r="K9" i="23"/>
  <c r="C11" i="23"/>
  <c r="E11" i="23"/>
  <c r="U11" i="23" s="1"/>
  <c r="F11" i="23"/>
  <c r="V11" i="23" s="1"/>
  <c r="H11" i="23"/>
  <c r="I11" i="23"/>
  <c r="K11" i="23"/>
  <c r="L11" i="23"/>
  <c r="N11" i="23"/>
  <c r="C13" i="23"/>
  <c r="V13" i="23" s="1"/>
  <c r="E13" i="23"/>
  <c r="F13" i="23"/>
  <c r="H13" i="23"/>
  <c r="I13" i="23"/>
  <c r="U13" i="23" s="1"/>
  <c r="W13" i="23" s="1"/>
  <c r="K13" i="23"/>
  <c r="L13" i="23"/>
  <c r="N13" i="23"/>
  <c r="O13" i="23"/>
  <c r="Q13" i="23"/>
  <c r="B18" i="23"/>
  <c r="B19" i="23"/>
  <c r="B20" i="23"/>
  <c r="B21" i="23"/>
  <c r="B22" i="23"/>
  <c r="B23" i="23"/>
  <c r="U3" i="24"/>
  <c r="W3" i="24" s="1"/>
  <c r="V3" i="24"/>
  <c r="A5" i="24"/>
  <c r="C5" i="24"/>
  <c r="U5" i="24" s="1"/>
  <c r="W5" i="24" s="1"/>
  <c r="E5" i="24"/>
  <c r="V5" i="24"/>
  <c r="A7" i="24"/>
  <c r="C7" i="24"/>
  <c r="E7" i="24"/>
  <c r="F7" i="24"/>
  <c r="U7" i="24" s="1"/>
  <c r="W7" i="24" s="1"/>
  <c r="H7" i="24"/>
  <c r="V7" i="24"/>
  <c r="C9" i="24"/>
  <c r="U9" i="24" s="1"/>
  <c r="E9" i="24"/>
  <c r="F9" i="24"/>
  <c r="H9" i="24"/>
  <c r="I9" i="24"/>
  <c r="K9" i="24"/>
  <c r="C11" i="24"/>
  <c r="E11" i="24"/>
  <c r="F11" i="24"/>
  <c r="U11" i="24" s="1"/>
  <c r="H11" i="24"/>
  <c r="I11" i="24"/>
  <c r="K11" i="24"/>
  <c r="L11" i="24"/>
  <c r="N11" i="24"/>
  <c r="C13" i="24"/>
  <c r="E13" i="24"/>
  <c r="F13" i="24"/>
  <c r="U13" i="24" s="1"/>
  <c r="H13" i="24"/>
  <c r="I13" i="24"/>
  <c r="K13" i="24"/>
  <c r="L13" i="24"/>
  <c r="N13" i="24"/>
  <c r="O13" i="24"/>
  <c r="Q13" i="24"/>
  <c r="B18" i="24"/>
  <c r="B19" i="24"/>
  <c r="B20" i="24"/>
  <c r="B21" i="24"/>
  <c r="B22" i="24"/>
  <c r="B23" i="24"/>
  <c r="U3" i="25"/>
  <c r="W3" i="25" s="1"/>
  <c r="V3" i="25"/>
  <c r="A5" i="25"/>
  <c r="C5" i="25"/>
  <c r="E5" i="25"/>
  <c r="U5" i="25"/>
  <c r="W5" i="25" s="1"/>
  <c r="V5" i="25"/>
  <c r="A7" i="25"/>
  <c r="C7" i="25"/>
  <c r="E7" i="25"/>
  <c r="F7" i="25"/>
  <c r="H7" i="25"/>
  <c r="U7" i="25"/>
  <c r="W7" i="25" s="1"/>
  <c r="V7" i="25"/>
  <c r="C9" i="25"/>
  <c r="U9" i="25" s="1"/>
  <c r="E9" i="25"/>
  <c r="F9" i="25"/>
  <c r="H9" i="25"/>
  <c r="I9" i="25"/>
  <c r="K9" i="25"/>
  <c r="C11" i="25"/>
  <c r="V11" i="25" s="1"/>
  <c r="E11" i="25"/>
  <c r="F11" i="25"/>
  <c r="U11" i="25" s="1"/>
  <c r="H11" i="25"/>
  <c r="I11" i="25"/>
  <c r="K11" i="25"/>
  <c r="L11" i="25"/>
  <c r="N11" i="25"/>
  <c r="C13" i="25"/>
  <c r="E13" i="25"/>
  <c r="V13" i="25" s="1"/>
  <c r="F13" i="25"/>
  <c r="U13" i="25" s="1"/>
  <c r="W13" i="25" s="1"/>
  <c r="H13" i="25"/>
  <c r="I13" i="25"/>
  <c r="K13" i="25"/>
  <c r="L13" i="25"/>
  <c r="N13" i="25"/>
  <c r="O13" i="25"/>
  <c r="Q13" i="25"/>
  <c r="B18" i="25"/>
  <c r="B19" i="25"/>
  <c r="B20" i="25"/>
  <c r="B21" i="25"/>
  <c r="B22" i="25"/>
  <c r="B23" i="25"/>
  <c r="O3" i="10"/>
  <c r="Q3" i="10" s="1"/>
  <c r="P3" i="10"/>
  <c r="A5" i="10"/>
  <c r="C5" i="10"/>
  <c r="E5" i="10"/>
  <c r="O5" i="10"/>
  <c r="P5" i="10"/>
  <c r="Q5" i="10" s="1"/>
  <c r="A7" i="10"/>
  <c r="C7" i="10"/>
  <c r="E7" i="10"/>
  <c r="F7" i="10"/>
  <c r="H7" i="10"/>
  <c r="O7" i="10"/>
  <c r="Q7" i="10" s="1"/>
  <c r="P7" i="10"/>
  <c r="A9" i="10"/>
  <c r="C9" i="10"/>
  <c r="E9" i="10"/>
  <c r="F9" i="10"/>
  <c r="H9" i="10"/>
  <c r="I9" i="10"/>
  <c r="O9" i="10" s="1"/>
  <c r="Q9" i="10" s="1"/>
  <c r="K9" i="10"/>
  <c r="P9" i="10"/>
  <c r="B16" i="10"/>
  <c r="B17" i="10"/>
  <c r="B18" i="10"/>
  <c r="B19" i="10"/>
  <c r="O3" i="11"/>
  <c r="P3" i="11"/>
  <c r="Q3" i="11"/>
  <c r="A5" i="11"/>
  <c r="C5" i="11"/>
  <c r="E5" i="11"/>
  <c r="O5" i="11" s="1"/>
  <c r="Q5" i="11" s="1"/>
  <c r="P5" i="11"/>
  <c r="A7" i="11"/>
  <c r="C7" i="11"/>
  <c r="O7" i="11" s="1"/>
  <c r="E7" i="11"/>
  <c r="F7" i="11"/>
  <c r="H7" i="11"/>
  <c r="A9" i="11"/>
  <c r="C9" i="11"/>
  <c r="O9" i="11" s="1"/>
  <c r="E9" i="11"/>
  <c r="F9" i="11"/>
  <c r="H9" i="11"/>
  <c r="I9" i="11"/>
  <c r="K9" i="11"/>
  <c r="B16" i="11"/>
  <c r="B17" i="11"/>
  <c r="B18" i="11"/>
  <c r="B19" i="11"/>
  <c r="O3" i="12"/>
  <c r="P3" i="12"/>
  <c r="Q3" i="12" s="1"/>
  <c r="A5" i="12"/>
  <c r="A7" i="12" s="1"/>
  <c r="A9" i="12" s="1"/>
  <c r="C5" i="12"/>
  <c r="E5" i="12"/>
  <c r="O5" i="12"/>
  <c r="P5" i="12"/>
  <c r="Q5" i="12"/>
  <c r="C7" i="12"/>
  <c r="O7" i="12" s="1"/>
  <c r="E7" i="12"/>
  <c r="F7" i="12"/>
  <c r="H7" i="12"/>
  <c r="C9" i="12"/>
  <c r="E9" i="12"/>
  <c r="O9" i="12" s="1"/>
  <c r="F9" i="12"/>
  <c r="H9" i="12"/>
  <c r="I9" i="12"/>
  <c r="K9" i="12"/>
  <c r="B16" i="12"/>
  <c r="B17" i="12"/>
  <c r="B18" i="12"/>
  <c r="B19" i="12"/>
  <c r="O3" i="13"/>
  <c r="P3" i="13"/>
  <c r="Q3" i="13"/>
  <c r="A5" i="13"/>
  <c r="A7" i="13" s="1"/>
  <c r="A9" i="13" s="1"/>
  <c r="C5" i="13"/>
  <c r="P5" i="13" s="1"/>
  <c r="E5" i="13"/>
  <c r="C7" i="13"/>
  <c r="P7" i="13" s="1"/>
  <c r="E7" i="13"/>
  <c r="F7" i="13"/>
  <c r="H7" i="13"/>
  <c r="C9" i="13"/>
  <c r="O9" i="13" s="1"/>
  <c r="E9" i="13"/>
  <c r="F9" i="13"/>
  <c r="H9" i="13"/>
  <c r="I9" i="13"/>
  <c r="K9" i="13"/>
  <c r="B16" i="13"/>
  <c r="B17" i="13"/>
  <c r="B18" i="13"/>
  <c r="B19" i="13"/>
  <c r="W11" i="23" l="1"/>
  <c r="Q9" i="32"/>
  <c r="W9" i="28"/>
  <c r="N7" i="37"/>
  <c r="W11" i="25"/>
  <c r="W13" i="21"/>
  <c r="W13" i="17"/>
  <c r="N7" i="40"/>
  <c r="Q7" i="12"/>
  <c r="W11" i="22"/>
  <c r="Q9" i="35"/>
  <c r="W11" i="29"/>
  <c r="W11" i="28"/>
  <c r="W11" i="27"/>
  <c r="N7" i="41"/>
  <c r="W11" i="21"/>
  <c r="Q9" i="34"/>
  <c r="Q5" i="33"/>
  <c r="W9" i="24"/>
  <c r="W9" i="20"/>
  <c r="W13" i="19"/>
  <c r="N5" i="43"/>
  <c r="W9" i="23"/>
  <c r="O7" i="13"/>
  <c r="Q7" i="13" s="1"/>
  <c r="O5" i="13"/>
  <c r="Q5" i="13" s="1"/>
  <c r="V11" i="24"/>
  <c r="W11" i="24" s="1"/>
  <c r="V11" i="19"/>
  <c r="W11" i="19" s="1"/>
  <c r="V11" i="18"/>
  <c r="W11" i="18" s="1"/>
  <c r="V11" i="17"/>
  <c r="W11" i="17" s="1"/>
  <c r="P7" i="32"/>
  <c r="Q7" i="32" s="1"/>
  <c r="P5" i="32"/>
  <c r="Q5" i="32" s="1"/>
  <c r="U13" i="30"/>
  <c r="W13" i="30" s="1"/>
  <c r="V5" i="30"/>
  <c r="W5" i="30" s="1"/>
  <c r="U13" i="29"/>
  <c r="W13" i="29" s="1"/>
  <c r="V7" i="29"/>
  <c r="W7" i="29" s="1"/>
  <c r="V5" i="29"/>
  <c r="W5" i="29" s="1"/>
  <c r="U13" i="28"/>
  <c r="W13" i="28" s="1"/>
  <c r="V7" i="28"/>
  <c r="W7" i="28" s="1"/>
  <c r="V5" i="28"/>
  <c r="W5" i="28" s="1"/>
  <c r="U13" i="27"/>
  <c r="W13" i="27" s="1"/>
  <c r="U9" i="27"/>
  <c r="W9" i="27" s="1"/>
  <c r="V7" i="27"/>
  <c r="W7" i="27" s="1"/>
  <c r="V5" i="27"/>
  <c r="W5" i="27" s="1"/>
  <c r="M7" i="37"/>
  <c r="L5" i="37"/>
  <c r="N5" i="37" s="1"/>
  <c r="M5" i="46"/>
  <c r="N5" i="46" s="1"/>
  <c r="P9" i="13"/>
  <c r="Q9" i="13" s="1"/>
  <c r="M7" i="46"/>
  <c r="N7" i="46" s="1"/>
  <c r="P9" i="11"/>
  <c r="Q9" i="11" s="1"/>
  <c r="V9" i="25"/>
  <c r="W9" i="25" s="1"/>
  <c r="V13" i="24"/>
  <c r="W13" i="24" s="1"/>
  <c r="V9" i="24"/>
  <c r="V9" i="23"/>
  <c r="V9" i="22"/>
  <c r="W9" i="22" s="1"/>
  <c r="V9" i="21"/>
  <c r="W9" i="21" s="1"/>
  <c r="V9" i="20"/>
  <c r="V9" i="19"/>
  <c r="W9" i="19" s="1"/>
  <c r="V9" i="18"/>
  <c r="W9" i="18" s="1"/>
  <c r="V9" i="17"/>
  <c r="W9" i="17" s="1"/>
  <c r="M7" i="36"/>
  <c r="N7" i="36" s="1"/>
  <c r="P9" i="12"/>
  <c r="Q9" i="12" s="1"/>
  <c r="P7" i="11"/>
  <c r="Q7" i="11" s="1"/>
  <c r="M7" i="38"/>
  <c r="N7" i="38" s="1"/>
  <c r="M5" i="43"/>
  <c r="M5" i="44"/>
  <c r="N5" i="44" s="1"/>
  <c r="M5" i="45"/>
  <c r="N5" i="45" s="1"/>
  <c r="M5" i="48"/>
  <c r="N5" i="48" s="1"/>
  <c r="P7" i="12"/>
  <c r="M5" i="40"/>
  <c r="N5" i="40" s="1"/>
  <c r="M7" i="43"/>
  <c r="N7" i="43" s="1"/>
  <c r="M7" i="44"/>
  <c r="N7" i="44" s="1"/>
  <c r="M7" i="45"/>
  <c r="N7" i="45" s="1"/>
  <c r="M7" i="48"/>
  <c r="N7" i="48" s="1"/>
  <c r="M7" i="47"/>
  <c r="N7" i="47" s="1"/>
</calcChain>
</file>

<file path=xl/sharedStrings.xml><?xml version="1.0" encoding="utf-8"?>
<sst xmlns="http://schemas.openxmlformats.org/spreadsheetml/2006/main" count="1350" uniqueCount="264">
  <si>
    <t>Bewerb:</t>
  </si>
  <si>
    <t>Unterstufen Einzel - Mädchen</t>
  </si>
  <si>
    <t>Hauptbewerb</t>
  </si>
  <si>
    <t>Fuchs Lisa (W)</t>
  </si>
  <si>
    <t>Jauschning Stefanie (ST)</t>
  </si>
  <si>
    <t>Sulzbacher Eva Chrisina (ST)</t>
  </si>
  <si>
    <t>S</t>
  </si>
  <si>
    <t>N</t>
  </si>
  <si>
    <t>P</t>
  </si>
  <si>
    <t>R</t>
  </si>
  <si>
    <t>:</t>
  </si>
  <si>
    <t>Ergebnis</t>
  </si>
  <si>
    <t>1.</t>
  </si>
  <si>
    <t>2.</t>
  </si>
  <si>
    <t>3.</t>
  </si>
  <si>
    <t>4.</t>
  </si>
  <si>
    <t>Unterstufe Einzel - Mädchen VG1</t>
  </si>
  <si>
    <t>Unterstufe Einzel - Mädchen VG4</t>
  </si>
  <si>
    <t>Unterstufe Einzel - Mädchen VG3</t>
  </si>
  <si>
    <t>Unterstufe Einzel - Mädchen VG2</t>
  </si>
  <si>
    <t>Luginger Melanie (S)</t>
  </si>
  <si>
    <t>Lieber Pia (K)</t>
  </si>
  <si>
    <t>Jungwirth Theresa (W)</t>
  </si>
  <si>
    <t>Schwaiger Marianne (NÖ)</t>
  </si>
  <si>
    <t>Raich Theresa (T)</t>
  </si>
  <si>
    <t>Gerhardt Tina (B)</t>
  </si>
  <si>
    <t>Sallaberger Vera (OÖ)</t>
  </si>
  <si>
    <t>Habernig Johanna (K)</t>
  </si>
  <si>
    <t>Schlapschy Leo (ST)</t>
  </si>
  <si>
    <t>Kurcsics Michaela (B)</t>
  </si>
  <si>
    <t>Schwaiger Helene (OÖ)</t>
  </si>
  <si>
    <t>Zurl Hanna (ST)</t>
  </si>
  <si>
    <t>Mijatovic Mateja (NÖ)</t>
  </si>
  <si>
    <t>Unterstufen-Doppel - männlich</t>
  </si>
  <si>
    <t>Coufal/Seidl (NÖ/S)</t>
  </si>
  <si>
    <t>Radner/Lehner (OÖ)</t>
  </si>
  <si>
    <t>Riedmann/Winder (V)</t>
  </si>
  <si>
    <t>Schiefer/Huber Christopher (B)</t>
  </si>
  <si>
    <t>Mayer/Bischof (NÖ)</t>
  </si>
  <si>
    <t>Riefler/Maier (S)</t>
  </si>
  <si>
    <t>Wellinger/Spindler (OÖ)</t>
  </si>
  <si>
    <t>Strelec/Grandl (NÖ)</t>
  </si>
  <si>
    <t>Winkler/Stadler (W)</t>
  </si>
  <si>
    <t>Kufmüller/Hubatschek (NÖ)</t>
  </si>
  <si>
    <t>Nagiller/Ploner (T)</t>
  </si>
  <si>
    <t>Szlezak/Ausserer (NÖ)</t>
  </si>
  <si>
    <t>Heiml/Pesternak (ST)</t>
  </si>
  <si>
    <t>Mayrhofer/Kurz (V)</t>
  </si>
  <si>
    <t>Helminger/Pfeffer (S/W)</t>
  </si>
  <si>
    <t>Sima/Huber Christoph (K)</t>
  </si>
  <si>
    <t>Brugger/Brunner (K)</t>
  </si>
  <si>
    <t>Krämer/Fröhling (NÖ)</t>
  </si>
  <si>
    <t>Schuster/Venjoska (NÖ)</t>
  </si>
  <si>
    <t>Guschlbauer/Sandberger (OÖ)</t>
  </si>
  <si>
    <t>Peter/Schmid (W)</t>
  </si>
  <si>
    <t>Schöffberger/Scharf (NÖ)</t>
  </si>
  <si>
    <t>Koch/Leitgeb (T)</t>
  </si>
  <si>
    <t>Götzhaber/Reif-Breitwieser (ST)</t>
  </si>
  <si>
    <t>Ziegelbecker/Hoch Niki (W)</t>
  </si>
  <si>
    <t>Popp/Sturmlehner (W/NÖ)</t>
  </si>
  <si>
    <t>Korkisch/Klaus (W)</t>
  </si>
  <si>
    <t>Schlierenzauer/Erhart (V)</t>
  </si>
  <si>
    <t>Reinalter/Schwaninger (T)</t>
  </si>
  <si>
    <t>Chen/Kral (W)</t>
  </si>
  <si>
    <t>Unterstufen Doppel - weiblich</t>
  </si>
  <si>
    <t>Sulzbacher/Galitschitsch (ST)</t>
  </si>
  <si>
    <t>Raich/Eberharter (T)</t>
  </si>
  <si>
    <t>Gföllner/Schlapschy (OÖ/ST)</t>
  </si>
  <si>
    <t>Autengruber/Fuchs (V/W)</t>
  </si>
  <si>
    <t>Schweigerl/Lehner (OÖ)</t>
  </si>
  <si>
    <t>Habernig/Lieber (ST)</t>
  </si>
  <si>
    <t>Jungwirth/Mayrhuber (W)</t>
  </si>
  <si>
    <t>Kronlachner/Riedmann (W)</t>
  </si>
  <si>
    <t>Jauschnig/Zierl (ST)</t>
  </si>
  <si>
    <t>Mijatovic/Schwaiger (NÖ)</t>
  </si>
  <si>
    <t>Sandberger/Sallaberger (OÖ)</t>
  </si>
  <si>
    <t>Pegoretti/Szoumoustry (NÖ)</t>
  </si>
  <si>
    <t>Kurcsics/Gerhardt (B)</t>
  </si>
  <si>
    <t>Sulzbacher/Laubenbach (ST)</t>
  </si>
  <si>
    <t>Tischler/Firmkranz (W/NÖ)</t>
  </si>
  <si>
    <t>Leitner/Schuh (T)</t>
  </si>
  <si>
    <t>Halbrainer/Ratz (K)</t>
  </si>
  <si>
    <t>Fuchs/Luginger (W/S)</t>
  </si>
  <si>
    <t>Mini Einzel - männlich</t>
  </si>
  <si>
    <t>Wellinger Philipp (OÖ)</t>
  </si>
  <si>
    <t>Korkisch Giselher (W)</t>
  </si>
  <si>
    <t>Heiml Gabriel (ST)</t>
  </si>
  <si>
    <t>Krämer Christopher (NÖ)</t>
  </si>
  <si>
    <t>Unterstufe Einzel - Burschen VR1</t>
  </si>
  <si>
    <t>Maier Michael  (S)</t>
  </si>
  <si>
    <t>Feichtinger Constantin  (OÖ)</t>
  </si>
  <si>
    <t>Winder Fabian  (V)</t>
  </si>
  <si>
    <t>5.</t>
  </si>
  <si>
    <t>6.</t>
  </si>
  <si>
    <t>Unterstufe Einzel - Burschen VR2</t>
  </si>
  <si>
    <t>Schmid Tobias  (W)</t>
  </si>
  <si>
    <t>Heiml Gabriel  (ST)</t>
  </si>
  <si>
    <t>Lehner Patrick  (OÖ)</t>
  </si>
  <si>
    <t>Szlezak Wolfgang  (NÖ)</t>
  </si>
  <si>
    <t>Mayrhofer Roman  (V)</t>
  </si>
  <si>
    <t>Unterstufe Einzel - Burschen VR3</t>
  </si>
  <si>
    <t>Habiger Peter  (ST)</t>
  </si>
  <si>
    <t>Guschlbauer Michael  (OÖ)</t>
  </si>
  <si>
    <t>Schuster Florian  (NÖ)</t>
  </si>
  <si>
    <t>Schiefer Markus  (B)</t>
  </si>
  <si>
    <t>Unterstufe Einzel - Burschen VR4</t>
  </si>
  <si>
    <t>Helminger Florian  (S)</t>
  </si>
  <si>
    <t>Riedmann Patrick  (V)</t>
  </si>
  <si>
    <t>Sandberger Max  (OÖ)</t>
  </si>
  <si>
    <t>Ausserer Christoph  (NÖ)</t>
  </si>
  <si>
    <t>Unterstufe Einzel - Burschen VR5</t>
  </si>
  <si>
    <t>Schwaninger Ronimund  (T)</t>
  </si>
  <si>
    <t>Hock Alexander  (W)</t>
  </si>
  <si>
    <t>Fröhling Jakob  (NÖ)</t>
  </si>
  <si>
    <t>Judmaier Florian  (ST)</t>
  </si>
  <si>
    <t>Unterstufe Einzel - Burschen VR6</t>
  </si>
  <si>
    <t>Grandl Manuel  (NÖ)</t>
  </si>
  <si>
    <t>Brugger Daniel  (K)</t>
  </si>
  <si>
    <t>Nagiller Christoph  (T)</t>
  </si>
  <si>
    <t>Vejnoska Daniel  (NÖ)</t>
  </si>
  <si>
    <t>Unterstufe Einzel - Burschen VR7</t>
  </si>
  <si>
    <t>Sturmlehner Hannes  (NÖ)</t>
  </si>
  <si>
    <t>Winkler Roman  (W)</t>
  </si>
  <si>
    <t>Schedelberger Daniel  (OÖ)</t>
  </si>
  <si>
    <t>Brunner Sebastian  (K)</t>
  </si>
  <si>
    <t>Unterstufe Einzel - Burschen VR8</t>
  </si>
  <si>
    <t>Radner Max  (OÖ)</t>
  </si>
  <si>
    <t>Koch Josef  (T)</t>
  </si>
  <si>
    <t>Popp Thomas  (W)</t>
  </si>
  <si>
    <t>Krämer Christopher  (NÖ)</t>
  </si>
  <si>
    <t>Huber Christopher  (B)</t>
  </si>
  <si>
    <t>Unterstufe Einzel - Burschen VR9</t>
  </si>
  <si>
    <t>Korkisch Giselha  (W)</t>
  </si>
  <si>
    <t>Reif-Breitwieser Phillipp  (ST)</t>
  </si>
  <si>
    <t>Riefler Daniel  (S)</t>
  </si>
  <si>
    <t>Mayer Daniel  (NÖ)</t>
  </si>
  <si>
    <t>Öster. Meisterschaften Mini/Unterstufe 2006</t>
  </si>
  <si>
    <t>Rif bei Hallein</t>
  </si>
  <si>
    <t>Unterstufe Einzel - männlich</t>
  </si>
  <si>
    <t>Seidl Lukas  (S)</t>
  </si>
  <si>
    <t>Sima Milan  (K)</t>
  </si>
  <si>
    <t>Leitgeb Stefan  (T)</t>
  </si>
  <si>
    <t>Peter Christoph  (W)</t>
  </si>
  <si>
    <t>Chen Alexander  (W)</t>
  </si>
  <si>
    <t>Coufal Derch  (NÖ)</t>
  </si>
  <si>
    <t>Kral Mathias  (W)</t>
  </si>
  <si>
    <t>Strelec Christoph  (NÖ)</t>
  </si>
  <si>
    <t>Spindler Christian  (OÖ)</t>
  </si>
  <si>
    <t>Huber Christoph  (K)</t>
  </si>
  <si>
    <t>Pfeffer Simon  (W)</t>
  </si>
  <si>
    <t>MINI Einzel - Burschen VR1</t>
  </si>
  <si>
    <t>Kohberger Lorenz (OÖ)</t>
  </si>
  <si>
    <t>Unterlerchner Thomas (S)</t>
  </si>
  <si>
    <t>Stadler Felix (W)</t>
  </si>
  <si>
    <t>Schöffberger Lukas (NÖ)</t>
  </si>
  <si>
    <t>SPIELFREI</t>
  </si>
  <si>
    <t>MINI Einzel - Burschen VR2</t>
  </si>
  <si>
    <t>Schlierenzauer Lukas (V)</t>
  </si>
  <si>
    <t>Scherer Tobias (ST)</t>
  </si>
  <si>
    <t>Mühlbacher Florian (S)</t>
  </si>
  <si>
    <t>Bischof Maxi (NÖ)</t>
  </si>
  <si>
    <t>Kurz Constantin (V)</t>
  </si>
  <si>
    <t>Scharf Felix (NÖ)</t>
  </si>
  <si>
    <t>Peszternah Christoph (ST)</t>
  </si>
  <si>
    <t>Levenko Andrej (S)</t>
  </si>
  <si>
    <t>Erhart Mathias (V)</t>
  </si>
  <si>
    <t>Schöppich Mathias (NÖ)</t>
  </si>
  <si>
    <t>Klaus David (W)</t>
  </si>
  <si>
    <t>Mini Einzel - weiblich</t>
  </si>
  <si>
    <t>MINI Einzel - Mädchen VG1</t>
  </si>
  <si>
    <t>MINI Einzel - Mädchen VG4</t>
  </si>
  <si>
    <t>MINI Einzel - Mädchen VG3</t>
  </si>
  <si>
    <t>MINI Einzel - Mädchen VG2</t>
  </si>
  <si>
    <t>Sandberger Valerie (OÖ)</t>
  </si>
  <si>
    <t>Eberharter Julia (T)</t>
  </si>
  <si>
    <t>Szuumousky Anna Lena (NÖ)</t>
  </si>
  <si>
    <t>Sulzbacher Theresa (ST)</t>
  </si>
  <si>
    <t>Mayrhuber Laura (W)</t>
  </si>
  <si>
    <t>Firmkranz Alena (NÖ)</t>
  </si>
  <si>
    <t>Laudenbach Ramona (ST)</t>
  </si>
  <si>
    <t>Schuh Tatjana (T)</t>
  </si>
  <si>
    <t>Tischler Valerie (W)</t>
  </si>
  <si>
    <t>Pegoretti Kathi (NÖ)</t>
  </si>
  <si>
    <t>Riedmann Nicole (V)</t>
  </si>
  <si>
    <t>Ratz Bettina (K)</t>
  </si>
  <si>
    <t>Fuchs Sandra (W)</t>
  </si>
  <si>
    <t>Gföllner Lara (OÖ)</t>
  </si>
  <si>
    <t>Mannschaft Männlich Gruppe 1</t>
  </si>
  <si>
    <t>Steiermark</t>
  </si>
  <si>
    <t>Wien</t>
  </si>
  <si>
    <t>Tirol</t>
  </si>
  <si>
    <t>Mannschaft Männlich Gruppe 2</t>
  </si>
  <si>
    <t>Burgenland</t>
  </si>
  <si>
    <t>Salzburg</t>
  </si>
  <si>
    <t>Oberösterreich</t>
  </si>
  <si>
    <t>Vorarlberg</t>
  </si>
  <si>
    <t>Niederösterreich</t>
  </si>
  <si>
    <t>Kärnten</t>
  </si>
  <si>
    <t>Mannschaft Weiblich Gruppe 1</t>
  </si>
  <si>
    <t>Steiermark 1</t>
  </si>
  <si>
    <t>Mannschaft Weiblich Gruppe 2</t>
  </si>
  <si>
    <t>Mannschaft Weiblich Gruppe 3</t>
  </si>
  <si>
    <t>Steiermark 2</t>
  </si>
  <si>
    <t>Höllbacher Tobias (S)</t>
  </si>
  <si>
    <t>Marchl/Höllbacher (S)</t>
  </si>
  <si>
    <t>Galitschitsch Nicole (ST)</t>
  </si>
  <si>
    <t>MINI Einzel - Burschen VR3</t>
  </si>
  <si>
    <t>MINI Einzel - Burschen VR4</t>
  </si>
  <si>
    <t>Hock Niki  (W)</t>
  </si>
  <si>
    <t>Götzhaber Stefan  (ST)</t>
  </si>
  <si>
    <t>Streit Stefan  (K)</t>
  </si>
  <si>
    <t>Leitner Franziska (T)</t>
  </si>
  <si>
    <t>Marchl Philipp (S)</t>
  </si>
  <si>
    <t>Kufmüller Michael (NÖ)</t>
  </si>
  <si>
    <t>Halbrainer Melanie (K)</t>
  </si>
  <si>
    <t>Mrkunic/Streit (W/K)</t>
  </si>
  <si>
    <t>Habinger/Judmaier (ST)</t>
  </si>
  <si>
    <t>Rapetsreiter/Schedelberger (OÖ)</t>
  </si>
  <si>
    <t>Mannschaft Männlich Gruppe 3</t>
  </si>
  <si>
    <t>Wellinger Philipp  (OÖ)</t>
  </si>
  <si>
    <t>Rampetsreiter Heinrich  (OÖ)</t>
  </si>
  <si>
    <t>Lehner Simone (OÖ)</t>
  </si>
  <si>
    <t>Mannschaft Weiblich Pl. 1 - 3</t>
  </si>
  <si>
    <t>Mannschaft Weiblich Pl. 4 - 6</t>
  </si>
  <si>
    <t>Mannschaft Weiblich Pl. 7 - 9</t>
  </si>
  <si>
    <t>Hubatschek Daniel  (NÖ)</t>
  </si>
  <si>
    <t>Mannschaft Männlich Pl. 1 - 3</t>
  </si>
  <si>
    <t>Mannschaft Männlich Pl. 4 - 6</t>
  </si>
  <si>
    <t>Mannschaft Männlich Pl. 7 - 9</t>
  </si>
  <si>
    <t>Hock/Levenko (W/S)</t>
  </si>
  <si>
    <t>Hoffmannsrichter/Scherer (NÖ/ST)</t>
  </si>
  <si>
    <t>Autengruber Melanie (V)</t>
  </si>
  <si>
    <t>Eichhorn Alexander (S)</t>
  </si>
  <si>
    <t>Hofmanrichter Michael (NÖ)</t>
  </si>
  <si>
    <t>Ploner Alexander (T)</t>
  </si>
  <si>
    <t>Kronlachner Claudia (V)</t>
  </si>
  <si>
    <t>Mrkonjic Nico  (W)</t>
  </si>
  <si>
    <t>Reinalter Alex  (T)</t>
  </si>
  <si>
    <t>Schöppig/Kohberger (OÖ)</t>
  </si>
  <si>
    <t>Hofmannrichter Michael (NÖ)</t>
  </si>
  <si>
    <t>Kurz Constantin V</t>
  </si>
  <si>
    <t>Schoppich Mathias (NÖ)</t>
  </si>
  <si>
    <t>Schlierenzauer Lukas</t>
  </si>
  <si>
    <t>FREILOS</t>
  </si>
  <si>
    <t>Firnkranz Alena (NÖ)</t>
  </si>
  <si>
    <t>Schuster Florian (NÖ)</t>
  </si>
  <si>
    <t>Riedmann Patrick (V)</t>
  </si>
  <si>
    <t>Radner Max (OÖ)</t>
  </si>
  <si>
    <t>Hock Niki (W)</t>
  </si>
  <si>
    <t>Brugger Daniel (K)</t>
  </si>
  <si>
    <t>Götzhaber Stefan (ST)</t>
  </si>
  <si>
    <t>Lehner Patrick (OÖ)</t>
  </si>
  <si>
    <t>Schedelberger Daniel (OÖ)</t>
  </si>
  <si>
    <t>Maier Michael (S)</t>
  </si>
  <si>
    <t>Koch Josef (T)</t>
  </si>
  <si>
    <t>Habiger Peter (ST)</t>
  </si>
  <si>
    <t>Helminger Florian (S)</t>
  </si>
  <si>
    <t>Schmid Tobias (W)</t>
  </si>
  <si>
    <t>Reif Breitwieser Philipp (ST)</t>
  </si>
  <si>
    <t>Reinalter Alex (T)</t>
  </si>
  <si>
    <t>Rampetsreiter Heinrich (OÖ)</t>
  </si>
  <si>
    <t>Judmaier Florian (ST)</t>
  </si>
  <si>
    <t>Schweiger/Lehner (OÖ)</t>
  </si>
  <si>
    <t>Ziegelbecker Oswin  (W)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</si>
</sst>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0"/>
      <name val="Arial"/>
    </font>
    <font>
      <sz val="10"/>
      <name val="Arial"/>
    </font>
    <font>
      <sz val="10"/>
      <name val="MS Sans"/>
    </font>
    <font>
      <b/>
      <i/>
      <sz val="11"/>
      <name val="Arial"/>
      <family val="2"/>
    </font>
    <font>
      <sz val="11"/>
      <name val="Arial"/>
      <family val="2"/>
    </font>
    <font>
      <b/>
      <u/>
      <sz val="11"/>
      <name val="Arial"/>
      <family val="2"/>
    </font>
    <font>
      <b/>
      <i/>
      <sz val="9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sz val="6"/>
      <name val="Small Fonts"/>
    </font>
    <font>
      <sz val="9"/>
      <name val="Arial"/>
    </font>
    <font>
      <sz val="14"/>
      <name val="Arial"/>
      <family val="2"/>
    </font>
    <font>
      <b/>
      <sz val="10"/>
      <name val="Arial"/>
    </font>
    <font>
      <sz val="6"/>
      <name val="Arial"/>
    </font>
    <font>
      <sz val="7"/>
      <name val="Arial"/>
    </font>
    <font>
      <sz val="12"/>
      <name val="Arial"/>
    </font>
    <font>
      <b/>
      <u/>
      <sz val="12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174">
    <xf numFmtId="0" fontId="0" fillId="0" borderId="0" xfId="0"/>
    <xf numFmtId="0" fontId="3" fillId="0" borderId="0" xfId="1" applyFont="1"/>
    <xf numFmtId="0" fontId="4" fillId="0" borderId="0" xfId="1" applyFont="1"/>
    <xf numFmtId="0" fontId="3" fillId="0" borderId="0" xfId="1" applyFont="1" applyAlignment="1">
      <alignment horizontal="right"/>
    </xf>
    <xf numFmtId="0" fontId="5" fillId="0" borderId="0" xfId="1" applyFont="1"/>
    <xf numFmtId="0" fontId="6" fillId="0" borderId="0" xfId="1" applyFont="1"/>
    <xf numFmtId="0" fontId="7" fillId="0" borderId="0" xfId="1" applyFont="1" applyAlignment="1">
      <alignment horizontal="left"/>
    </xf>
    <xf numFmtId="0" fontId="4" fillId="0" borderId="1" xfId="1" applyFont="1" applyBorder="1"/>
    <xf numFmtId="0" fontId="4" fillId="0" borderId="2" xfId="1" applyFont="1" applyBorder="1"/>
    <xf numFmtId="0" fontId="4" fillId="0" borderId="3" xfId="1" applyFont="1" applyBorder="1"/>
    <xf numFmtId="0" fontId="4" fillId="0" borderId="4" xfId="1" applyFont="1" applyBorder="1"/>
    <xf numFmtId="0" fontId="4" fillId="0" borderId="5" xfId="1" applyFont="1" applyBorder="1"/>
    <xf numFmtId="0" fontId="4" fillId="0" borderId="0" xfId="1" applyFont="1" applyBorder="1"/>
    <xf numFmtId="0" fontId="7" fillId="0" borderId="0" xfId="1" applyFont="1"/>
    <xf numFmtId="0" fontId="7" fillId="0" borderId="0" xfId="1" applyFont="1" applyBorder="1"/>
    <xf numFmtId="0" fontId="2" fillId="0" borderId="0" xfId="1"/>
    <xf numFmtId="0" fontId="4" fillId="0" borderId="0" xfId="1" applyFont="1" applyAlignment="1">
      <alignment horizontal="right"/>
    </xf>
    <xf numFmtId="0" fontId="6" fillId="0" borderId="0" xfId="1" applyFont="1" applyBorder="1"/>
    <xf numFmtId="0" fontId="2" fillId="0" borderId="0" xfId="1" applyBorder="1"/>
    <xf numFmtId="0" fontId="4" fillId="0" borderId="6" xfId="1" applyFont="1" applyBorder="1"/>
    <xf numFmtId="0" fontId="1" fillId="0" borderId="7" xfId="2" applyFont="1" applyBorder="1"/>
    <xf numFmtId="0" fontId="1" fillId="0" borderId="0" xfId="2" applyFont="1"/>
    <xf numFmtId="0" fontId="1" fillId="0" borderId="8" xfId="2" applyFont="1" applyBorder="1"/>
    <xf numFmtId="0" fontId="1" fillId="0" borderId="9" xfId="2" applyFont="1" applyBorder="1" applyAlignment="1">
      <alignment horizontal="center"/>
    </xf>
    <xf numFmtId="0" fontId="1" fillId="1" borderId="10" xfId="2" applyFont="1" applyFill="1" applyBorder="1" applyAlignment="1">
      <alignment horizontal="right"/>
    </xf>
    <xf numFmtId="0" fontId="1" fillId="1" borderId="3" xfId="2" applyFont="1" applyFill="1" applyBorder="1" applyAlignment="1">
      <alignment horizontal="center"/>
    </xf>
    <xf numFmtId="0" fontId="1" fillId="1" borderId="1" xfId="2" applyFont="1" applyFill="1" applyBorder="1" applyAlignment="1">
      <alignment horizontal="left"/>
    </xf>
    <xf numFmtId="0" fontId="1" fillId="0" borderId="0" xfId="2" applyFont="1" applyAlignment="1" applyProtection="1">
      <alignment horizontal="center"/>
      <protection locked="0"/>
    </xf>
    <xf numFmtId="0" fontId="1" fillId="0" borderId="3" xfId="2" applyFont="1" applyBorder="1" applyAlignment="1" applyProtection="1">
      <alignment horizontal="center"/>
      <protection locked="0"/>
    </xf>
    <xf numFmtId="0" fontId="1" fillId="0" borderId="10" xfId="2" applyFont="1" applyBorder="1" applyAlignment="1" applyProtection="1">
      <alignment horizontal="center"/>
      <protection locked="0"/>
    </xf>
    <xf numFmtId="0" fontId="1" fillId="0" borderId="11" xfId="2" applyFont="1" applyBorder="1" applyAlignment="1" applyProtection="1">
      <alignment horizontal="center"/>
      <protection locked="0"/>
    </xf>
    <xf numFmtId="0" fontId="1" fillId="0" borderId="12" xfId="2" applyFont="1" applyBorder="1" applyAlignment="1">
      <alignment horizontal="center"/>
    </xf>
    <xf numFmtId="0" fontId="1" fillId="0" borderId="13" xfId="2" applyFont="1" applyBorder="1" applyAlignment="1">
      <alignment horizontal="center"/>
    </xf>
    <xf numFmtId="0" fontId="1" fillId="0" borderId="0" xfId="2" applyFont="1" applyBorder="1"/>
    <xf numFmtId="0" fontId="13" fillId="0" borderId="14" xfId="2" applyFont="1" applyBorder="1" applyAlignment="1">
      <alignment horizontal="right"/>
    </xf>
    <xf numFmtId="0" fontId="13" fillId="1" borderId="15" xfId="2" applyFont="1" applyFill="1" applyBorder="1" applyAlignment="1">
      <alignment horizontal="left"/>
    </xf>
    <xf numFmtId="0" fontId="13" fillId="1" borderId="16" xfId="2" applyFont="1" applyFill="1" applyBorder="1" applyAlignment="1">
      <alignment horizontal="left"/>
    </xf>
    <xf numFmtId="0" fontId="13" fillId="0" borderId="15" xfId="2" applyNumberFormat="1" applyFont="1" applyBorder="1" applyAlignment="1">
      <alignment horizontal="left"/>
    </xf>
    <xf numFmtId="0" fontId="13" fillId="0" borderId="16" xfId="2" applyFont="1" applyBorder="1" applyAlignment="1">
      <alignment horizontal="left"/>
    </xf>
    <xf numFmtId="0" fontId="13" fillId="0" borderId="15" xfId="2" applyFont="1" applyBorder="1" applyAlignment="1">
      <alignment horizontal="left"/>
    </xf>
    <xf numFmtId="0" fontId="13" fillId="0" borderId="17" xfId="2" applyFont="1" applyBorder="1" applyAlignment="1">
      <alignment horizontal="left"/>
    </xf>
    <xf numFmtId="0" fontId="13" fillId="0" borderId="18" xfId="2" applyFont="1" applyBorder="1" applyAlignment="1">
      <alignment horizontal="left"/>
    </xf>
    <xf numFmtId="0" fontId="1" fillId="0" borderId="19" xfId="2" applyFont="1" applyBorder="1" applyAlignment="1">
      <alignment horizontal="center"/>
    </xf>
    <xf numFmtId="0" fontId="14" fillId="0" borderId="0" xfId="2" applyFont="1" applyBorder="1" applyAlignment="1">
      <alignment horizontal="left"/>
    </xf>
    <xf numFmtId="0" fontId="1" fillId="0" borderId="0" xfId="2" applyFont="1" applyAlignment="1" applyProtection="1">
      <alignment horizontal="center"/>
    </xf>
    <xf numFmtId="0" fontId="1" fillId="0" borderId="3" xfId="2" applyFont="1" applyBorder="1" applyAlignment="1" applyProtection="1">
      <alignment horizontal="center"/>
    </xf>
    <xf numFmtId="0" fontId="1" fillId="1" borderId="10" xfId="2" applyFont="1" applyFill="1" applyBorder="1" applyAlignment="1">
      <alignment horizontal="center"/>
    </xf>
    <xf numFmtId="0" fontId="1" fillId="0" borderId="20" xfId="2" applyFont="1" applyBorder="1" applyAlignment="1">
      <alignment horizontal="center"/>
    </xf>
    <xf numFmtId="0" fontId="13" fillId="0" borderId="15" xfId="2" applyFont="1" applyBorder="1" applyAlignment="1" applyProtection="1">
      <alignment horizontal="left"/>
    </xf>
    <xf numFmtId="0" fontId="13" fillId="0" borderId="16" xfId="2" applyFont="1" applyBorder="1" applyAlignment="1" applyProtection="1">
      <alignment horizontal="left"/>
    </xf>
    <xf numFmtId="0" fontId="1" fillId="0" borderId="10" xfId="2" applyFont="1" applyBorder="1" applyAlignment="1" applyProtection="1">
      <alignment horizontal="center"/>
    </xf>
    <xf numFmtId="0" fontId="1" fillId="0" borderId="3" xfId="2" applyFont="1" applyBorder="1" applyAlignment="1">
      <alignment horizontal="center"/>
    </xf>
    <xf numFmtId="0" fontId="13" fillId="0" borderId="0" xfId="2" applyFont="1" applyBorder="1" applyAlignment="1">
      <alignment horizontal="left"/>
    </xf>
    <xf numFmtId="0" fontId="1" fillId="1" borderId="11" xfId="2" applyFont="1" applyFill="1" applyBorder="1" applyAlignment="1">
      <alignment horizontal="center"/>
    </xf>
    <xf numFmtId="0" fontId="13" fillId="0" borderId="8" xfId="2" applyFont="1" applyBorder="1" applyAlignment="1">
      <alignment horizontal="right"/>
    </xf>
    <xf numFmtId="0" fontId="13" fillId="0" borderId="21" xfId="2" applyFont="1" applyBorder="1" applyAlignment="1" applyProtection="1">
      <alignment horizontal="left"/>
    </xf>
    <xf numFmtId="0" fontId="13" fillId="0" borderId="22" xfId="2" applyFont="1" applyBorder="1" applyAlignment="1" applyProtection="1">
      <alignment horizontal="left"/>
    </xf>
    <xf numFmtId="0" fontId="13" fillId="0" borderId="21" xfId="2" applyFont="1" applyBorder="1" applyAlignment="1">
      <alignment horizontal="left"/>
    </xf>
    <xf numFmtId="0" fontId="13" fillId="0" borderId="22" xfId="2" applyFont="1" applyBorder="1" applyAlignment="1">
      <alignment horizontal="left"/>
    </xf>
    <xf numFmtId="0" fontId="13" fillId="1" borderId="21" xfId="2" applyFont="1" applyFill="1" applyBorder="1" applyAlignment="1">
      <alignment horizontal="left"/>
    </xf>
    <xf numFmtId="0" fontId="13" fillId="1" borderId="22" xfId="2" applyFont="1" applyFill="1" applyBorder="1" applyAlignment="1">
      <alignment horizontal="left"/>
    </xf>
    <xf numFmtId="0" fontId="13" fillId="1" borderId="23" xfId="2" applyFont="1" applyFill="1" applyBorder="1" applyAlignment="1">
      <alignment horizontal="left"/>
    </xf>
    <xf numFmtId="0" fontId="13" fillId="0" borderId="24" xfId="2" applyFont="1" applyBorder="1" applyAlignment="1">
      <alignment horizontal="left"/>
    </xf>
    <xf numFmtId="0" fontId="1" fillId="0" borderId="25" xfId="2" applyFont="1" applyBorder="1" applyAlignment="1">
      <alignment horizontal="center"/>
    </xf>
    <xf numFmtId="0" fontId="15" fillId="0" borderId="0" xfId="2" applyFont="1"/>
    <xf numFmtId="0" fontId="16" fillId="0" borderId="0" xfId="2" applyFont="1"/>
    <xf numFmtId="0" fontId="15" fillId="0" borderId="0" xfId="2" applyFont="1" applyAlignment="1">
      <alignment horizontal="right"/>
    </xf>
    <xf numFmtId="0" fontId="1" fillId="0" borderId="0" xfId="2" applyFont="1" applyAlignment="1">
      <alignment horizontal="center"/>
    </xf>
    <xf numFmtId="0" fontId="1" fillId="0" borderId="0" xfId="2" applyFont="1" applyAlignment="1">
      <alignment horizontal="left"/>
    </xf>
    <xf numFmtId="0" fontId="1" fillId="0" borderId="0" xfId="2" applyFont="1" applyAlignment="1">
      <alignment horizontal="right"/>
    </xf>
    <xf numFmtId="0" fontId="11" fillId="0" borderId="16" xfId="2" applyFont="1" applyBorder="1"/>
    <xf numFmtId="0" fontId="17" fillId="0" borderId="0" xfId="2" applyFont="1" applyAlignment="1">
      <alignment horizontal="left"/>
    </xf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 applyAlignment="1">
      <alignment horizontal="center"/>
    </xf>
    <xf numFmtId="0" fontId="1" fillId="1" borderId="10" xfId="0" applyFont="1" applyFill="1" applyBorder="1" applyAlignment="1">
      <alignment horizontal="right"/>
    </xf>
    <xf numFmtId="0" fontId="1" fillId="1" borderId="3" xfId="0" applyFont="1" applyFill="1" applyBorder="1" applyAlignment="1">
      <alignment horizontal="center"/>
    </xf>
    <xf numFmtId="0" fontId="1" fillId="1" borderId="1" xfId="0" applyFont="1" applyFill="1" applyBorder="1" applyAlignment="1">
      <alignment horizontal="left"/>
    </xf>
    <xf numFmtId="0" fontId="1" fillId="0" borderId="0" xfId="0" applyFont="1" applyAlignment="1" applyProtection="1">
      <alignment horizontal="center"/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1" fillId="0" borderId="10" xfId="0" applyFont="1" applyBorder="1" applyAlignment="1" applyProtection="1">
      <alignment horizontal="center"/>
      <protection locked="0"/>
    </xf>
    <xf numFmtId="0" fontId="1" fillId="0" borderId="26" xfId="0" applyFont="1" applyBorder="1" applyAlignment="1" applyProtection="1">
      <alignment horizontal="center"/>
      <protection locked="0"/>
    </xf>
    <xf numFmtId="0" fontId="1" fillId="0" borderId="27" xfId="0" applyFont="1" applyBorder="1" applyAlignment="1" applyProtection="1">
      <alignment horizontal="center"/>
      <protection locked="0"/>
    </xf>
    <xf numFmtId="0" fontId="1" fillId="0" borderId="28" xfId="0" applyFont="1" applyBorder="1" applyAlignment="1" applyProtection="1">
      <alignment horizontal="center"/>
      <protection locked="0"/>
    </xf>
    <xf numFmtId="0" fontId="1" fillId="0" borderId="11" xfId="0" applyFont="1" applyBorder="1" applyAlignment="1" applyProtection="1">
      <alignment horizontal="center"/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3" fillId="0" borderId="14" xfId="0" applyFont="1" applyBorder="1" applyAlignment="1">
      <alignment horizontal="right"/>
    </xf>
    <xf numFmtId="0" fontId="13" fillId="1" borderId="15" xfId="0" applyFont="1" applyFill="1" applyBorder="1" applyAlignment="1">
      <alignment horizontal="left"/>
    </xf>
    <xf numFmtId="0" fontId="13" fillId="1" borderId="16" xfId="0" applyFont="1" applyFill="1" applyBorder="1" applyAlignment="1">
      <alignment horizontal="left"/>
    </xf>
    <xf numFmtId="0" fontId="13" fillId="0" borderId="15" xfId="0" applyNumberFormat="1" applyFont="1" applyBorder="1" applyAlignment="1">
      <alignment horizontal="left"/>
    </xf>
    <xf numFmtId="0" fontId="13" fillId="0" borderId="16" xfId="0" applyFont="1" applyBorder="1" applyAlignment="1">
      <alignment horizontal="left"/>
    </xf>
    <xf numFmtId="0" fontId="13" fillId="0" borderId="4" xfId="0" applyFont="1" applyBorder="1" applyAlignment="1">
      <alignment horizontal="left"/>
    </xf>
    <xf numFmtId="0" fontId="13" fillId="0" borderId="16" xfId="0" applyNumberFormat="1" applyFont="1" applyBorder="1" applyAlignment="1">
      <alignment horizontal="left"/>
    </xf>
    <xf numFmtId="0" fontId="13" fillId="0" borderId="17" xfId="0" applyFont="1" applyBorder="1" applyAlignment="1">
      <alignment horizontal="left"/>
    </xf>
    <xf numFmtId="0" fontId="13" fillId="0" borderId="18" xfId="0" applyFont="1" applyBorder="1" applyAlignment="1">
      <alignment horizontal="left"/>
    </xf>
    <xf numFmtId="0" fontId="1" fillId="0" borderId="20" xfId="0" applyFont="1" applyBorder="1" applyAlignment="1">
      <alignment horizontal="center"/>
    </xf>
    <xf numFmtId="0" fontId="1" fillId="0" borderId="0" xfId="0" applyFont="1" applyFill="1" applyAlignment="1" applyProtection="1">
      <alignment horizontal="center"/>
    </xf>
    <xf numFmtId="0" fontId="1" fillId="0" borderId="3" xfId="0" applyFont="1" applyFill="1" applyBorder="1" applyAlignment="1" applyProtection="1">
      <alignment horizontal="center"/>
    </xf>
    <xf numFmtId="0" fontId="1" fillId="1" borderId="10" xfId="0" applyFont="1" applyFill="1" applyBorder="1" applyAlignment="1">
      <alignment horizontal="center"/>
    </xf>
    <xf numFmtId="0" fontId="1" fillId="0" borderId="1" xfId="0" applyFont="1" applyBorder="1" applyAlignment="1" applyProtection="1">
      <alignment horizontal="center"/>
      <protection locked="0"/>
    </xf>
    <xf numFmtId="0" fontId="1" fillId="0" borderId="29" xfId="0" applyFont="1" applyBorder="1" applyAlignment="1">
      <alignment horizontal="center"/>
    </xf>
    <xf numFmtId="0" fontId="13" fillId="0" borderId="15" xfId="0" applyFont="1" applyFill="1" applyBorder="1" applyAlignment="1" applyProtection="1">
      <alignment horizontal="left"/>
    </xf>
    <xf numFmtId="0" fontId="13" fillId="0" borderId="16" xfId="0" applyFont="1" applyFill="1" applyBorder="1" applyAlignment="1" applyProtection="1">
      <alignment horizontal="left"/>
    </xf>
    <xf numFmtId="0" fontId="13" fillId="0" borderId="15" xfId="0" applyFont="1" applyBorder="1" applyAlignment="1">
      <alignment horizontal="left"/>
    </xf>
    <xf numFmtId="0" fontId="1" fillId="0" borderId="10" xfId="0" applyFont="1" applyFill="1" applyBorder="1" applyAlignment="1" applyProtection="1">
      <alignment horizontal="center"/>
    </xf>
    <xf numFmtId="0" fontId="1" fillId="0" borderId="3" xfId="0" applyFont="1" applyFill="1" applyBorder="1" applyAlignment="1">
      <alignment horizontal="center"/>
    </xf>
    <xf numFmtId="0" fontId="13" fillId="0" borderId="15" xfId="0" applyFont="1" applyFill="1" applyBorder="1" applyAlignment="1">
      <alignment horizontal="left"/>
    </xf>
    <xf numFmtId="0" fontId="13" fillId="0" borderId="16" xfId="0" applyFont="1" applyFill="1" applyBorder="1" applyAlignment="1">
      <alignment horizontal="left"/>
    </xf>
    <xf numFmtId="0" fontId="1" fillId="1" borderId="1" xfId="0" applyFont="1" applyFill="1" applyBorder="1" applyAlignment="1">
      <alignment horizontal="center"/>
    </xf>
    <xf numFmtId="0" fontId="13" fillId="1" borderId="4" xfId="0" applyFont="1" applyFill="1" applyBorder="1" applyAlignment="1">
      <alignment horizontal="left"/>
    </xf>
    <xf numFmtId="0" fontId="1" fillId="1" borderId="11" xfId="0" applyFont="1" applyFill="1" applyBorder="1" applyAlignment="1">
      <alignment horizontal="center"/>
    </xf>
    <xf numFmtId="0" fontId="13" fillId="0" borderId="8" xfId="0" applyFont="1" applyBorder="1" applyAlignment="1">
      <alignment horizontal="right"/>
    </xf>
    <xf numFmtId="0" fontId="13" fillId="0" borderId="21" xfId="0" applyFont="1" applyFill="1" applyBorder="1" applyAlignment="1">
      <alignment horizontal="left"/>
    </xf>
    <xf numFmtId="0" fontId="13" fillId="0" borderId="22" xfId="0" applyFont="1" applyFill="1" applyBorder="1" applyAlignment="1">
      <alignment horizontal="left"/>
    </xf>
    <xf numFmtId="0" fontId="13" fillId="1" borderId="21" xfId="0" applyFont="1" applyFill="1" applyBorder="1" applyAlignment="1">
      <alignment horizontal="left"/>
    </xf>
    <xf numFmtId="0" fontId="13" fillId="1" borderId="22" xfId="0" applyFont="1" applyFill="1" applyBorder="1" applyAlignment="1">
      <alignment horizontal="left"/>
    </xf>
    <xf numFmtId="0" fontId="13" fillId="1" borderId="23" xfId="0" applyFont="1" applyFill="1" applyBorder="1" applyAlignment="1">
      <alignment horizontal="left"/>
    </xf>
    <xf numFmtId="0" fontId="13" fillId="0" borderId="24" xfId="0" applyFont="1" applyBorder="1" applyAlignment="1">
      <alignment horizontal="left"/>
    </xf>
    <xf numFmtId="0" fontId="1" fillId="0" borderId="25" xfId="0" applyFont="1" applyBorder="1" applyAlignment="1">
      <alignment horizontal="center"/>
    </xf>
    <xf numFmtId="0" fontId="13" fillId="1" borderId="30" xfId="2" applyFont="1" applyFill="1" applyBorder="1" applyAlignment="1">
      <alignment horizontal="left"/>
    </xf>
    <xf numFmtId="0" fontId="4" fillId="0" borderId="18" xfId="1" applyFont="1" applyBorder="1"/>
    <xf numFmtId="0" fontId="4" fillId="0" borderId="15" xfId="1" applyFont="1" applyBorder="1"/>
    <xf numFmtId="0" fontId="10" fillId="0" borderId="7" xfId="2" applyFont="1" applyBorder="1" applyAlignment="1">
      <alignment horizontal="center" vertical="center"/>
    </xf>
    <xf numFmtId="0" fontId="10" fillId="0" borderId="8" xfId="2" applyFont="1" applyBorder="1" applyAlignment="1">
      <alignment horizontal="center" vertical="center"/>
    </xf>
    <xf numFmtId="0" fontId="10" fillId="0" borderId="26" xfId="2" applyFont="1" applyBorder="1" applyAlignment="1">
      <alignment horizontal="center" vertical="center"/>
    </xf>
    <xf numFmtId="0" fontId="10" fillId="0" borderId="21" xfId="2" applyFont="1" applyBorder="1" applyAlignment="1">
      <alignment horizontal="center" vertical="center"/>
    </xf>
    <xf numFmtId="0" fontId="10" fillId="0" borderId="31" xfId="2" applyFont="1" applyBorder="1" applyAlignment="1">
      <alignment horizontal="center" vertical="center"/>
    </xf>
    <xf numFmtId="0" fontId="10" fillId="0" borderId="34" xfId="2" applyFont="1" applyBorder="1" applyAlignment="1">
      <alignment horizontal="center" vertical="center"/>
    </xf>
    <xf numFmtId="0" fontId="8" fillId="0" borderId="35" xfId="2" applyFont="1" applyBorder="1" applyAlignment="1" applyProtection="1">
      <alignment horizontal="center" vertical="center"/>
      <protection locked="0"/>
    </xf>
    <xf numFmtId="0" fontId="8" fillId="0" borderId="38" xfId="2" applyFont="1" applyBorder="1" applyAlignment="1" applyProtection="1">
      <alignment horizontal="center" vertical="center"/>
      <protection locked="0"/>
    </xf>
    <xf numFmtId="0" fontId="9" fillId="0" borderId="39" xfId="2" applyFont="1" applyBorder="1" applyAlignment="1">
      <alignment horizontal="center" vertical="center"/>
    </xf>
    <xf numFmtId="0" fontId="9" fillId="0" borderId="27" xfId="2" applyFont="1" applyBorder="1" applyAlignment="1">
      <alignment horizontal="center" vertical="center"/>
    </xf>
    <xf numFmtId="0" fontId="9" fillId="0" borderId="28" xfId="2" applyFont="1" applyBorder="1" applyAlignment="1">
      <alignment horizontal="center" vertical="center"/>
    </xf>
    <xf numFmtId="0" fontId="9" fillId="0" borderId="40" xfId="2" applyFont="1" applyBorder="1" applyAlignment="1">
      <alignment horizontal="center" vertical="center"/>
    </xf>
    <xf numFmtId="0" fontId="9" fillId="0" borderId="22" xfId="2" applyFont="1" applyBorder="1" applyAlignment="1">
      <alignment horizontal="center" vertical="center"/>
    </xf>
    <xf numFmtId="0" fontId="9" fillId="0" borderId="30" xfId="2" applyFont="1" applyBorder="1" applyAlignment="1">
      <alignment horizontal="center" vertical="center"/>
    </xf>
    <xf numFmtId="0" fontId="9" fillId="0" borderId="26" xfId="2" applyFont="1" applyBorder="1" applyAlignment="1">
      <alignment horizontal="center" vertical="center"/>
    </xf>
    <xf numFmtId="0" fontId="9" fillId="0" borderId="21" xfId="2" applyFont="1" applyBorder="1" applyAlignment="1">
      <alignment horizontal="center" vertical="center"/>
    </xf>
    <xf numFmtId="0" fontId="12" fillId="0" borderId="31" xfId="2" applyFont="1" applyBorder="1" applyAlignment="1" applyProtection="1">
      <alignment horizontal="center" vertical="center"/>
      <protection locked="0"/>
    </xf>
    <xf numFmtId="0" fontId="12" fillId="0" borderId="32" xfId="2" applyFont="1" applyBorder="1" applyAlignment="1" applyProtection="1">
      <alignment horizontal="center" vertical="center"/>
      <protection locked="0"/>
    </xf>
    <xf numFmtId="0" fontId="12" fillId="0" borderId="33" xfId="2" applyFont="1" applyBorder="1" applyAlignment="1" applyProtection="1">
      <alignment horizontal="center" vertical="center"/>
      <protection locked="0"/>
    </xf>
    <xf numFmtId="0" fontId="12" fillId="0" borderId="34" xfId="2" applyFont="1" applyBorder="1" applyAlignment="1" applyProtection="1">
      <alignment horizontal="center" vertical="center"/>
      <protection locked="0"/>
    </xf>
    <xf numFmtId="0" fontId="11" fillId="0" borderId="35" xfId="2" applyFont="1" applyBorder="1" applyAlignment="1" applyProtection="1">
      <alignment horizontal="center" vertical="center"/>
      <protection locked="0"/>
    </xf>
    <xf numFmtId="0" fontId="11" fillId="0" borderId="36" xfId="2" applyFont="1" applyBorder="1" applyAlignment="1" applyProtection="1">
      <alignment horizontal="center" vertical="center"/>
      <protection locked="0"/>
    </xf>
    <xf numFmtId="0" fontId="11" fillId="0" borderId="37" xfId="2" applyFont="1" applyBorder="1" applyAlignment="1" applyProtection="1">
      <alignment horizontal="center" vertical="center"/>
      <protection locked="0"/>
    </xf>
    <xf numFmtId="0" fontId="11" fillId="0" borderId="38" xfId="2" applyFont="1" applyBorder="1" applyAlignment="1" applyProtection="1">
      <alignment horizontal="center" vertical="center"/>
      <protection locked="0"/>
    </xf>
    <xf numFmtId="0" fontId="11" fillId="0" borderId="37" xfId="0" applyFont="1" applyBorder="1" applyAlignment="1" applyProtection="1">
      <alignment horizontal="center" vertical="center"/>
      <protection locked="0"/>
    </xf>
    <xf numFmtId="0" fontId="11" fillId="0" borderId="36" xfId="0" applyFont="1" applyBorder="1" applyAlignment="1" applyProtection="1">
      <alignment horizontal="center" vertical="center"/>
      <protection locked="0"/>
    </xf>
    <xf numFmtId="0" fontId="9" fillId="0" borderId="26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9" fillId="0" borderId="39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1" fillId="0" borderId="42" xfId="0" applyFont="1" applyBorder="1" applyAlignment="1" applyProtection="1">
      <alignment horizontal="center" vertical="center"/>
      <protection locked="0"/>
    </xf>
    <xf numFmtId="0" fontId="11" fillId="0" borderId="43" xfId="0" applyFont="1" applyBorder="1" applyAlignment="1" applyProtection="1">
      <alignment horizontal="center" vertical="center"/>
      <protection locked="0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10" fillId="0" borderId="34" xfId="0" applyFont="1" applyBorder="1" applyAlignment="1">
      <alignment horizontal="center" vertical="center"/>
    </xf>
    <xf numFmtId="0" fontId="9" fillId="0" borderId="41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11" fillId="0" borderId="38" xfId="0" applyFont="1" applyBorder="1" applyAlignment="1" applyProtection="1">
      <alignment horizontal="center" vertical="center"/>
      <protection locked="0"/>
    </xf>
    <xf numFmtId="0" fontId="12" fillId="0" borderId="31" xfId="0" applyFont="1" applyBorder="1" applyAlignment="1" applyProtection="1">
      <alignment horizontal="center" vertical="center"/>
      <protection locked="0"/>
    </xf>
    <xf numFmtId="0" fontId="12" fillId="0" borderId="32" xfId="0" applyFont="1" applyBorder="1" applyAlignment="1" applyProtection="1">
      <alignment horizontal="center" vertical="center"/>
      <protection locked="0"/>
    </xf>
    <xf numFmtId="0" fontId="12" fillId="0" borderId="33" xfId="0" applyFont="1" applyBorder="1" applyAlignment="1" applyProtection="1">
      <alignment horizontal="center" vertical="center"/>
      <protection locked="0"/>
    </xf>
    <xf numFmtId="0" fontId="12" fillId="0" borderId="34" xfId="0" applyFont="1" applyBorder="1" applyAlignment="1" applyProtection="1">
      <alignment horizontal="center" vertical="center"/>
      <protection locked="0"/>
    </xf>
    <xf numFmtId="0" fontId="9" fillId="0" borderId="41" xfId="2" applyFont="1" applyBorder="1" applyAlignment="1">
      <alignment horizontal="center" vertical="center"/>
    </xf>
    <xf numFmtId="0" fontId="9" fillId="0" borderId="23" xfId="2" applyFont="1" applyBorder="1" applyAlignment="1">
      <alignment horizontal="center" vertical="center"/>
    </xf>
  </cellXfs>
  <cellStyles count="3">
    <cellStyle name="Normal" xfId="0" builtinId="0"/>
    <cellStyle name="Standard_Auslosung" xfId="1" xr:uid="{54FDA412-82C9-4B5A-A130-485C04A8837F}"/>
    <cellStyle name="Standard_Turnier" xfId="2" xr:uid="{8001EAA3-D438-4E7C-8407-F8B1C58433A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calcChain" Target="calcChain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4F363C-EE22-498E-8976-516F0F6F2E53}">
  <sheetPr codeName="Tabelle35">
    <tabColor indexed="52"/>
  </sheetPr>
  <dimension ref="A1:O16"/>
  <sheetViews>
    <sheetView showGridLines="0" tabSelected="1" defaultGridColor="0" colorId="8" zoomScaleNormal="100" zoomScaleSheetLayoutView="75" workbookViewId="0"/>
  </sheetViews>
  <sheetFormatPr defaultColWidth="12" defaultRowHeight="12.75"/>
  <cols>
    <col min="1" max="1" width="2.28515625" style="21" customWidth="1"/>
    <col min="2" max="2" width="50.7109375" style="21" customWidth="1"/>
    <col min="3" max="3" width="2.42578125" style="69" customWidth="1"/>
    <col min="4" max="4" width="0.85546875" style="67" customWidth="1"/>
    <col min="5" max="5" width="2.42578125" style="68" customWidth="1"/>
    <col min="6" max="6" width="2.42578125" style="69" customWidth="1"/>
    <col min="7" max="7" width="0.85546875" style="67" customWidth="1"/>
    <col min="8" max="8" width="2.42578125" style="68" customWidth="1"/>
    <col min="9" max="9" width="2.42578125" style="69" customWidth="1"/>
    <col min="10" max="10" width="0.85546875" style="67" customWidth="1"/>
    <col min="11" max="11" width="2.42578125" style="68" customWidth="1"/>
    <col min="12" max="14" width="3.85546875" style="21" customWidth="1"/>
    <col min="15" max="15" width="4.28515625" style="21" customWidth="1"/>
    <col min="16" max="16384" width="12" style="21"/>
  </cols>
  <sheetData>
    <row r="1" spans="1:15" ht="15" customHeight="1">
      <c r="A1" s="20"/>
      <c r="B1" s="129" t="s">
        <v>226</v>
      </c>
      <c r="C1" s="131">
        <v>1</v>
      </c>
      <c r="D1" s="132"/>
      <c r="E1" s="133"/>
      <c r="F1" s="137">
        <v>2</v>
      </c>
      <c r="G1" s="132"/>
      <c r="H1" s="133"/>
      <c r="I1" s="137">
        <v>3</v>
      </c>
      <c r="J1" s="132"/>
      <c r="K1" s="133"/>
      <c r="L1" s="123" t="s">
        <v>6</v>
      </c>
      <c r="M1" s="125" t="s">
        <v>7</v>
      </c>
      <c r="N1" s="125" t="s">
        <v>8</v>
      </c>
      <c r="O1" s="127" t="s">
        <v>9</v>
      </c>
    </row>
    <row r="2" spans="1:15" ht="15" customHeight="1" thickBot="1">
      <c r="A2" s="22"/>
      <c r="B2" s="130"/>
      <c r="C2" s="134"/>
      <c r="D2" s="135"/>
      <c r="E2" s="136"/>
      <c r="F2" s="138"/>
      <c r="G2" s="135"/>
      <c r="H2" s="136"/>
      <c r="I2" s="138"/>
      <c r="J2" s="135"/>
      <c r="K2" s="136"/>
      <c r="L2" s="124"/>
      <c r="M2" s="126"/>
      <c r="N2" s="126"/>
      <c r="O2" s="128"/>
    </row>
    <row r="3" spans="1:15" s="33" customFormat="1" ht="25.15" customHeight="1">
      <c r="A3" s="23">
        <v>1</v>
      </c>
      <c r="B3" s="143" t="s">
        <v>196</v>
      </c>
      <c r="C3" s="24"/>
      <c r="D3" s="25"/>
      <c r="E3" s="26"/>
      <c r="F3" s="27">
        <v>0</v>
      </c>
      <c r="G3" s="28" t="s">
        <v>10</v>
      </c>
      <c r="H3" s="27">
        <v>4</v>
      </c>
      <c r="I3" s="29">
        <v>1</v>
      </c>
      <c r="J3" s="28" t="s">
        <v>10</v>
      </c>
      <c r="K3" s="28">
        <v>4</v>
      </c>
      <c r="L3" s="31">
        <f>IF(F3&gt;H3,1,0)+IF(I3&gt;K3,1,0)</f>
        <v>0</v>
      </c>
      <c r="M3" s="31">
        <f>IF(F3&lt;H3,1,0)+IF(I3&lt;K3,1,0)</f>
        <v>2</v>
      </c>
      <c r="N3" s="32">
        <f>(L3*2)+(M3*1)</f>
        <v>2</v>
      </c>
      <c r="O3" s="139">
        <v>3</v>
      </c>
    </row>
    <row r="4" spans="1:15" s="43" customFormat="1" ht="13.15" customHeight="1">
      <c r="A4" s="34"/>
      <c r="B4" s="144"/>
      <c r="C4" s="35"/>
      <c r="D4" s="36"/>
      <c r="E4" s="36"/>
      <c r="F4" s="37">
        <v>1</v>
      </c>
      <c r="G4" s="38"/>
      <c r="H4" s="38"/>
      <c r="I4" s="39">
        <v>2</v>
      </c>
      <c r="J4" s="38"/>
      <c r="K4" s="38"/>
      <c r="L4" s="41"/>
      <c r="M4" s="41"/>
      <c r="N4" s="42"/>
      <c r="O4" s="140"/>
    </row>
    <row r="5" spans="1:15" s="33" customFormat="1" ht="25.15" customHeight="1">
      <c r="A5" s="23">
        <f>A3+1</f>
        <v>2</v>
      </c>
      <c r="B5" s="145" t="s">
        <v>189</v>
      </c>
      <c r="C5" s="44">
        <f>IF(H3="","",H3)</f>
        <v>4</v>
      </c>
      <c r="D5" s="45" t="s">
        <v>10</v>
      </c>
      <c r="E5" s="45">
        <f>IF(F3="","",F3)</f>
        <v>0</v>
      </c>
      <c r="F5" s="46"/>
      <c r="G5" s="25"/>
      <c r="H5" s="25"/>
      <c r="I5" s="29">
        <v>4</v>
      </c>
      <c r="J5" s="28" t="s">
        <v>10</v>
      </c>
      <c r="K5" s="28">
        <v>1</v>
      </c>
      <c r="L5" s="31">
        <f>IF(C5&gt;E5,1,0)+IF(I5&gt;K5,1,0)</f>
        <v>2</v>
      </c>
      <c r="M5" s="31">
        <f>IF(C5&lt;E5,1,0)+IF(I5&lt;K5,1,0)</f>
        <v>0</v>
      </c>
      <c r="N5" s="47">
        <f>(L5*2)+(M5*1)</f>
        <v>4</v>
      </c>
      <c r="O5" s="141">
        <v>1</v>
      </c>
    </row>
    <row r="6" spans="1:15" s="43" customFormat="1" ht="13.15" customHeight="1">
      <c r="A6" s="34"/>
      <c r="B6" s="144"/>
      <c r="C6" s="48"/>
      <c r="D6" s="49"/>
      <c r="E6" s="49"/>
      <c r="F6" s="35"/>
      <c r="G6" s="36"/>
      <c r="H6" s="36"/>
      <c r="I6" s="39">
        <v>3</v>
      </c>
      <c r="J6" s="38"/>
      <c r="K6" s="38"/>
      <c r="L6" s="41"/>
      <c r="M6" s="41"/>
      <c r="N6" s="42"/>
      <c r="O6" s="140"/>
    </row>
    <row r="7" spans="1:15" s="33" customFormat="1" ht="25.15" customHeight="1">
      <c r="A7" s="23">
        <v>3</v>
      </c>
      <c r="B7" s="145" t="s">
        <v>193</v>
      </c>
      <c r="C7" s="45">
        <f>IF(K3="","",K3)</f>
        <v>4</v>
      </c>
      <c r="D7" s="45" t="s">
        <v>10</v>
      </c>
      <c r="E7" s="45">
        <f>IF(I3="","",I3)</f>
        <v>1</v>
      </c>
      <c r="F7" s="50">
        <f>IF(K5="","",K5)</f>
        <v>1</v>
      </c>
      <c r="G7" s="51" t="s">
        <v>10</v>
      </c>
      <c r="H7" s="45">
        <f>IF(I5="","",I5)</f>
        <v>4</v>
      </c>
      <c r="I7" s="46"/>
      <c r="J7" s="25"/>
      <c r="K7" s="25"/>
      <c r="L7" s="31">
        <f>IF(C7&gt;E7,1,0)+IF(F7&gt;H7,1,0)</f>
        <v>1</v>
      </c>
      <c r="M7" s="31">
        <f>IF(C7&lt;E7,1,0)+IF(F7&lt;H7,1,0)</f>
        <v>1</v>
      </c>
      <c r="N7" s="31">
        <f>(L7*2)+(M7*1)</f>
        <v>3</v>
      </c>
      <c r="O7" s="141">
        <v>2</v>
      </c>
    </row>
    <row r="8" spans="1:15" s="52" customFormat="1" ht="13.15" customHeight="1" thickBot="1">
      <c r="A8" s="54"/>
      <c r="B8" s="146"/>
      <c r="C8" s="55"/>
      <c r="D8" s="56"/>
      <c r="E8" s="56"/>
      <c r="F8" s="57"/>
      <c r="G8" s="58"/>
      <c r="H8" s="58"/>
      <c r="I8" s="59"/>
      <c r="J8" s="60"/>
      <c r="K8" s="120"/>
      <c r="L8" s="62"/>
      <c r="M8" s="62"/>
      <c r="N8" s="63"/>
      <c r="O8" s="142"/>
    </row>
    <row r="13" spans="1:15" ht="20.100000000000001" customHeight="1">
      <c r="A13" s="64"/>
      <c r="B13" s="65" t="s">
        <v>11</v>
      </c>
      <c r="C13" s="66"/>
    </row>
    <row r="14" spans="1:15" ht="24.95" customHeight="1">
      <c r="A14" s="64" t="s">
        <v>12</v>
      </c>
      <c r="B14" s="70" t="str">
        <f>IF($O$3=1,$B$3,IF($O$5=1,$B$5,IF($O$7=1,$B$7,"")))</f>
        <v>Wien</v>
      </c>
      <c r="C14" s="66"/>
      <c r="E14" s="71"/>
    </row>
    <row r="15" spans="1:15" ht="24.95" customHeight="1">
      <c r="A15" s="64" t="s">
        <v>13</v>
      </c>
      <c r="B15" s="70" t="str">
        <f>IF($O$3=2,$B$3,IF($O$5=2,$B$5,IF($O$7=2,$B$7,"")))</f>
        <v>Salzburg</v>
      </c>
      <c r="C15" s="66"/>
      <c r="E15" s="71"/>
    </row>
    <row r="16" spans="1:15" ht="24.95" customHeight="1">
      <c r="A16" s="64" t="s">
        <v>14</v>
      </c>
      <c r="B16" s="70" t="str">
        <f>IF($O$3=3,$B$3,IF($O$5=3,$B$5,IF($O$7=3,$B$7,"")))</f>
        <v>Niederösterreich</v>
      </c>
      <c r="C16" s="66"/>
      <c r="E16" s="71"/>
    </row>
  </sheetData>
  <mergeCells count="14">
    <mergeCell ref="O3:O4"/>
    <mergeCell ref="O5:O6"/>
    <mergeCell ref="O7:O8"/>
    <mergeCell ref="B3:B4"/>
    <mergeCell ref="B5:B6"/>
    <mergeCell ref="B7:B8"/>
    <mergeCell ref="L1:L2"/>
    <mergeCell ref="M1:M2"/>
    <mergeCell ref="O1:O2"/>
    <mergeCell ref="N1:N2"/>
    <mergeCell ref="B1:B2"/>
    <mergeCell ref="C1:E2"/>
    <mergeCell ref="F1:H2"/>
    <mergeCell ref="I1:K2"/>
  </mergeCells>
  <phoneticPr fontId="0" type="noConversion"/>
  <printOptions horizontalCentered="1" verticalCentered="1" gridLinesSet="0"/>
  <pageMargins left="0.78740157480314965" right="0.78740157480314965" top="0.78740157480314965" bottom="0.78740157480314965" header="0.51181102362204722" footer="0.51181102362204722"/>
  <pageSetup paperSize="9" fitToHeight="0" orientation="landscape" horizontalDpi="4294967293" verticalDpi="4294967292" r:id="rId1"/>
  <headerFooter alignWithMargins="0"/>
  <colBreaks count="2" manualBreakCount="2">
    <brk id="65535" max="1048575" man="1"/>
    <brk id="65535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8850DE-FE62-4AEE-A4E9-76F4901D49C6}">
  <sheetPr codeName="Tabelle29">
    <tabColor indexed="29"/>
  </sheetPr>
  <dimension ref="A1:O16"/>
  <sheetViews>
    <sheetView showGridLines="0" defaultGridColor="0" colorId="8" zoomScaleNormal="100" zoomScaleSheetLayoutView="75" workbookViewId="0"/>
  </sheetViews>
  <sheetFormatPr defaultColWidth="12" defaultRowHeight="12.75"/>
  <cols>
    <col min="1" max="1" width="2.28515625" style="21" customWidth="1"/>
    <col min="2" max="2" width="50.7109375" style="21" customWidth="1"/>
    <col min="3" max="3" width="2.42578125" style="69" customWidth="1"/>
    <col min="4" max="4" width="0.85546875" style="67" customWidth="1"/>
    <col min="5" max="5" width="2.42578125" style="68" customWidth="1"/>
    <col min="6" max="6" width="2.42578125" style="69" customWidth="1"/>
    <col min="7" max="7" width="0.85546875" style="67" customWidth="1"/>
    <col min="8" max="8" width="2.42578125" style="68" customWidth="1"/>
    <col min="9" max="9" width="2.42578125" style="69" customWidth="1"/>
    <col min="10" max="10" width="0.85546875" style="67" customWidth="1"/>
    <col min="11" max="11" width="2.42578125" style="68" customWidth="1"/>
    <col min="12" max="14" width="3.85546875" style="21" customWidth="1"/>
    <col min="15" max="15" width="4.28515625" style="21" customWidth="1"/>
    <col min="16" max="16384" width="12" style="21"/>
  </cols>
  <sheetData>
    <row r="1" spans="1:15" ht="15" customHeight="1">
      <c r="A1" s="20"/>
      <c r="B1" s="129" t="s">
        <v>198</v>
      </c>
      <c r="C1" s="131">
        <v>1</v>
      </c>
      <c r="D1" s="132"/>
      <c r="E1" s="133"/>
      <c r="F1" s="137">
        <v>2</v>
      </c>
      <c r="G1" s="132"/>
      <c r="H1" s="133"/>
      <c r="I1" s="137">
        <v>3</v>
      </c>
      <c r="J1" s="132"/>
      <c r="K1" s="133"/>
      <c r="L1" s="123" t="s">
        <v>6</v>
      </c>
      <c r="M1" s="125" t="s">
        <v>7</v>
      </c>
      <c r="N1" s="125" t="s">
        <v>8</v>
      </c>
      <c r="O1" s="127" t="s">
        <v>9</v>
      </c>
    </row>
    <row r="2" spans="1:15" ht="15" customHeight="1" thickBot="1">
      <c r="A2" s="22"/>
      <c r="B2" s="130"/>
      <c r="C2" s="134"/>
      <c r="D2" s="135"/>
      <c r="E2" s="136"/>
      <c r="F2" s="138"/>
      <c r="G2" s="135"/>
      <c r="H2" s="136"/>
      <c r="I2" s="138"/>
      <c r="J2" s="135"/>
      <c r="K2" s="136"/>
      <c r="L2" s="124"/>
      <c r="M2" s="126"/>
      <c r="N2" s="126"/>
      <c r="O2" s="128"/>
    </row>
    <row r="3" spans="1:15" s="33" customFormat="1" ht="25.15" customHeight="1">
      <c r="A3" s="23">
        <v>1</v>
      </c>
      <c r="B3" s="143" t="s">
        <v>194</v>
      </c>
      <c r="C3" s="24"/>
      <c r="D3" s="25"/>
      <c r="E3" s="26"/>
      <c r="F3" s="27">
        <v>0</v>
      </c>
      <c r="G3" s="28" t="s">
        <v>10</v>
      </c>
      <c r="H3" s="27">
        <v>3</v>
      </c>
      <c r="I3" s="29">
        <v>3</v>
      </c>
      <c r="J3" s="28" t="s">
        <v>10</v>
      </c>
      <c r="K3" s="28">
        <v>2</v>
      </c>
      <c r="L3" s="31">
        <f>IF(F3&gt;H3,1,0)+IF(I3&gt;K3,1,0)</f>
        <v>1</v>
      </c>
      <c r="M3" s="31">
        <f>IF(F3&lt;H3,1,0)+IF(I3&lt;K3,1,0)</f>
        <v>1</v>
      </c>
      <c r="N3" s="32">
        <f>(L3*2)+(M3*1)</f>
        <v>3</v>
      </c>
      <c r="O3" s="139">
        <v>2</v>
      </c>
    </row>
    <row r="4" spans="1:15" s="43" customFormat="1" ht="13.15" customHeight="1">
      <c r="A4" s="34"/>
      <c r="B4" s="144"/>
      <c r="C4" s="35"/>
      <c r="D4" s="36"/>
      <c r="E4" s="36"/>
      <c r="F4" s="37">
        <v>1</v>
      </c>
      <c r="G4" s="38"/>
      <c r="H4" s="38"/>
      <c r="I4" s="39">
        <v>2</v>
      </c>
      <c r="J4" s="38"/>
      <c r="K4" s="38"/>
      <c r="L4" s="41"/>
      <c r="M4" s="41"/>
      <c r="N4" s="42"/>
      <c r="O4" s="140"/>
    </row>
    <row r="5" spans="1:15" s="33" customFormat="1" ht="25.15" customHeight="1">
      <c r="A5" s="23">
        <f>A3+1</f>
        <v>2</v>
      </c>
      <c r="B5" s="145" t="s">
        <v>199</v>
      </c>
      <c r="C5" s="44">
        <f>IF(H3="","",H3)</f>
        <v>3</v>
      </c>
      <c r="D5" s="45" t="s">
        <v>10</v>
      </c>
      <c r="E5" s="45">
        <f>IF(F3="","",F3)</f>
        <v>0</v>
      </c>
      <c r="F5" s="46"/>
      <c r="G5" s="25"/>
      <c r="H5" s="25"/>
      <c r="I5" s="29">
        <v>3</v>
      </c>
      <c r="J5" s="28" t="s">
        <v>10</v>
      </c>
      <c r="K5" s="28">
        <v>0</v>
      </c>
      <c r="L5" s="31">
        <f>IF(C5&gt;E5,1,0)+IF(I5&gt;K5,1,0)</f>
        <v>2</v>
      </c>
      <c r="M5" s="31">
        <f>IF(C5&lt;E5,1,0)+IF(I5&lt;K5,1,0)</f>
        <v>0</v>
      </c>
      <c r="N5" s="47">
        <f>(L5*2)+(M5*1)</f>
        <v>4</v>
      </c>
      <c r="O5" s="141">
        <v>1</v>
      </c>
    </row>
    <row r="6" spans="1:15" s="43" customFormat="1" ht="13.15" customHeight="1">
      <c r="A6" s="34"/>
      <c r="B6" s="144"/>
      <c r="C6" s="48"/>
      <c r="D6" s="49"/>
      <c r="E6" s="49"/>
      <c r="F6" s="35"/>
      <c r="G6" s="36"/>
      <c r="H6" s="36"/>
      <c r="I6" s="39">
        <v>3</v>
      </c>
      <c r="J6" s="38"/>
      <c r="K6" s="38"/>
      <c r="L6" s="41"/>
      <c r="M6" s="41"/>
      <c r="N6" s="42"/>
      <c r="O6" s="140"/>
    </row>
    <row r="7" spans="1:15" s="33" customFormat="1" ht="25.15" customHeight="1">
      <c r="A7" s="23">
        <v>3</v>
      </c>
      <c r="B7" s="145" t="s">
        <v>192</v>
      </c>
      <c r="C7" s="45">
        <f>IF(K3="","",K3)</f>
        <v>2</v>
      </c>
      <c r="D7" s="45" t="s">
        <v>10</v>
      </c>
      <c r="E7" s="45">
        <f>IF(I3="","",I3)</f>
        <v>3</v>
      </c>
      <c r="F7" s="50">
        <f>IF(K5="","",K5)</f>
        <v>0</v>
      </c>
      <c r="G7" s="51" t="s">
        <v>10</v>
      </c>
      <c r="H7" s="45">
        <f>IF(I5="","",I5)</f>
        <v>3</v>
      </c>
      <c r="I7" s="46"/>
      <c r="J7" s="25"/>
      <c r="K7" s="25"/>
      <c r="L7" s="31">
        <f>IF(C7&gt;E7,1,0)+IF(F7&gt;H7,1,0)</f>
        <v>0</v>
      </c>
      <c r="M7" s="31">
        <f>IF(C7&lt;E7,1,0)+IF(F7&lt;H7,1,0)</f>
        <v>2</v>
      </c>
      <c r="N7" s="31">
        <f>(L7*2)+(M7*1)</f>
        <v>2</v>
      </c>
      <c r="O7" s="141">
        <v>3</v>
      </c>
    </row>
    <row r="8" spans="1:15" s="52" customFormat="1" ht="13.15" customHeight="1" thickBot="1">
      <c r="A8" s="54"/>
      <c r="B8" s="146"/>
      <c r="C8" s="55"/>
      <c r="D8" s="56"/>
      <c r="E8" s="56"/>
      <c r="F8" s="57"/>
      <c r="G8" s="58"/>
      <c r="H8" s="58"/>
      <c r="I8" s="59"/>
      <c r="J8" s="60"/>
      <c r="K8" s="120"/>
      <c r="L8" s="62"/>
      <c r="M8" s="62"/>
      <c r="N8" s="63"/>
      <c r="O8" s="142"/>
    </row>
    <row r="13" spans="1:15" ht="20.100000000000001" customHeight="1">
      <c r="A13" s="64"/>
      <c r="B13" s="65" t="s">
        <v>11</v>
      </c>
      <c r="C13" s="66"/>
    </row>
    <row r="14" spans="1:15" ht="24.95" customHeight="1">
      <c r="A14" s="64" t="s">
        <v>12</v>
      </c>
      <c r="B14" s="70" t="str">
        <f>IF($O$3=1,$B$3,IF($O$5=1,$B$5,IF($O$7=1,$B$7,"")))</f>
        <v>Steiermark 1</v>
      </c>
      <c r="C14" s="66"/>
      <c r="E14" s="71"/>
    </row>
    <row r="15" spans="1:15" ht="24.95" customHeight="1">
      <c r="A15" s="64" t="s">
        <v>13</v>
      </c>
      <c r="B15" s="70" t="str">
        <f>IF($O$3=2,$B$3,IF($O$5=2,$B$5,IF($O$7=2,$B$7,"")))</f>
        <v>Oberösterreich</v>
      </c>
      <c r="C15" s="66"/>
      <c r="E15" s="71"/>
    </row>
    <row r="16" spans="1:15" ht="24.95" customHeight="1">
      <c r="A16" s="64" t="s">
        <v>14</v>
      </c>
      <c r="B16" s="70" t="str">
        <f>IF($O$3=3,$B$3,IF($O$5=3,$B$5,IF($O$7=3,$B$7,"")))</f>
        <v>Burgenland</v>
      </c>
      <c r="C16" s="66"/>
      <c r="E16" s="71"/>
    </row>
  </sheetData>
  <mergeCells count="14">
    <mergeCell ref="O3:O4"/>
    <mergeCell ref="O5:O6"/>
    <mergeCell ref="O7:O8"/>
    <mergeCell ref="B3:B4"/>
    <mergeCell ref="B5:B6"/>
    <mergeCell ref="B7:B8"/>
    <mergeCell ref="L1:L2"/>
    <mergeCell ref="M1:M2"/>
    <mergeCell ref="O1:O2"/>
    <mergeCell ref="N1:N2"/>
    <mergeCell ref="B1:B2"/>
    <mergeCell ref="C1:E2"/>
    <mergeCell ref="F1:H2"/>
    <mergeCell ref="I1:K2"/>
  </mergeCells>
  <phoneticPr fontId="0" type="noConversion"/>
  <printOptions horizontalCentered="1" verticalCentered="1" gridLinesSet="0"/>
  <pageMargins left="0.78740157480314965" right="0.78740157480314965" top="0.78740157480314965" bottom="0.78740157480314965" header="0.51181102362204722" footer="0.51181102362204722"/>
  <pageSetup paperSize="9" fitToHeight="0" orientation="landscape" horizontalDpi="4294967292" verticalDpi="4294967292" r:id="rId1"/>
  <headerFooter alignWithMargins="0"/>
  <colBreaks count="2" manualBreakCount="2">
    <brk id="65535" max="1048575" man="1"/>
    <brk id="65535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F31D41-E4BE-4A6F-8B93-E03C1EE51E68}">
  <sheetPr codeName="Tabelle30">
    <tabColor indexed="29"/>
  </sheetPr>
  <dimension ref="A1:O16"/>
  <sheetViews>
    <sheetView showGridLines="0" defaultGridColor="0" colorId="8" zoomScaleNormal="100" zoomScaleSheetLayoutView="75" workbookViewId="0">
      <selection activeCell="O9" sqref="O9"/>
    </sheetView>
  </sheetViews>
  <sheetFormatPr defaultColWidth="12" defaultRowHeight="12.75"/>
  <cols>
    <col min="1" max="1" width="2.28515625" style="21" customWidth="1"/>
    <col min="2" max="2" width="50.7109375" style="21" customWidth="1"/>
    <col min="3" max="3" width="2.42578125" style="69" customWidth="1"/>
    <col min="4" max="4" width="0.85546875" style="67" customWidth="1"/>
    <col min="5" max="5" width="2.42578125" style="68" customWidth="1"/>
    <col min="6" max="6" width="2.42578125" style="69" customWidth="1"/>
    <col min="7" max="7" width="0.85546875" style="67" customWidth="1"/>
    <col min="8" max="8" width="2.42578125" style="68" customWidth="1"/>
    <col min="9" max="9" width="2.42578125" style="69" customWidth="1"/>
    <col min="10" max="10" width="0.85546875" style="67" customWidth="1"/>
    <col min="11" max="11" width="2.42578125" style="68" customWidth="1"/>
    <col min="12" max="14" width="3.85546875" style="21" customWidth="1"/>
    <col min="15" max="15" width="4.28515625" style="21" customWidth="1"/>
    <col min="16" max="16384" width="12" style="21"/>
  </cols>
  <sheetData>
    <row r="1" spans="1:15" ht="15" customHeight="1">
      <c r="A1" s="20"/>
      <c r="B1" s="129" t="s">
        <v>200</v>
      </c>
      <c r="C1" s="131">
        <v>1</v>
      </c>
      <c r="D1" s="132"/>
      <c r="E1" s="133"/>
      <c r="F1" s="137">
        <v>2</v>
      </c>
      <c r="G1" s="132"/>
      <c r="H1" s="133"/>
      <c r="I1" s="137">
        <v>3</v>
      </c>
      <c r="J1" s="132"/>
      <c r="K1" s="133"/>
      <c r="L1" s="123" t="s">
        <v>6</v>
      </c>
      <c r="M1" s="125" t="s">
        <v>7</v>
      </c>
      <c r="N1" s="125" t="s">
        <v>8</v>
      </c>
      <c r="O1" s="127" t="s">
        <v>9</v>
      </c>
    </row>
    <row r="2" spans="1:15" ht="15" customHeight="1" thickBot="1">
      <c r="A2" s="22"/>
      <c r="B2" s="130"/>
      <c r="C2" s="134"/>
      <c r="D2" s="135"/>
      <c r="E2" s="136"/>
      <c r="F2" s="138"/>
      <c r="G2" s="135"/>
      <c r="H2" s="136"/>
      <c r="I2" s="138"/>
      <c r="J2" s="135"/>
      <c r="K2" s="136"/>
      <c r="L2" s="124"/>
      <c r="M2" s="126"/>
      <c r="N2" s="126"/>
      <c r="O2" s="128"/>
    </row>
    <row r="3" spans="1:15" s="33" customFormat="1" ht="25.15" customHeight="1">
      <c r="A3" s="23">
        <v>1</v>
      </c>
      <c r="B3" s="143" t="s">
        <v>190</v>
      </c>
      <c r="C3" s="24"/>
      <c r="D3" s="25"/>
      <c r="E3" s="26"/>
      <c r="F3" s="27">
        <v>1</v>
      </c>
      <c r="G3" s="28" t="s">
        <v>10</v>
      </c>
      <c r="H3" s="27">
        <v>3</v>
      </c>
      <c r="I3" s="29">
        <v>3</v>
      </c>
      <c r="J3" s="28" t="s">
        <v>10</v>
      </c>
      <c r="K3" s="28">
        <v>2</v>
      </c>
      <c r="L3" s="31">
        <f>IF(F3&gt;H3,1,0)+IF(I3&gt;K3,1,0)</f>
        <v>1</v>
      </c>
      <c r="M3" s="31">
        <f>IF(F3&lt;H3,1,0)+IF(I3&lt;K3,1,0)</f>
        <v>1</v>
      </c>
      <c r="N3" s="32">
        <f>(L3*2)+(M3*1)</f>
        <v>3</v>
      </c>
      <c r="O3" s="139">
        <v>2</v>
      </c>
    </row>
    <row r="4" spans="1:15" s="43" customFormat="1" ht="13.15" customHeight="1">
      <c r="A4" s="34"/>
      <c r="B4" s="144"/>
      <c r="C4" s="35"/>
      <c r="D4" s="36"/>
      <c r="E4" s="36"/>
      <c r="F4" s="37">
        <v>1</v>
      </c>
      <c r="G4" s="38"/>
      <c r="H4" s="38"/>
      <c r="I4" s="39">
        <v>2</v>
      </c>
      <c r="J4" s="38"/>
      <c r="K4" s="38"/>
      <c r="L4" s="41"/>
      <c r="M4" s="41"/>
      <c r="N4" s="42"/>
      <c r="O4" s="140"/>
    </row>
    <row r="5" spans="1:15" s="33" customFormat="1" ht="25.15" customHeight="1">
      <c r="A5" s="23">
        <f>A3+1</f>
        <v>2</v>
      </c>
      <c r="B5" s="145" t="s">
        <v>189</v>
      </c>
      <c r="C5" s="44">
        <f>IF(H3="","",H3)</f>
        <v>3</v>
      </c>
      <c r="D5" s="45" t="s">
        <v>10</v>
      </c>
      <c r="E5" s="45">
        <f>IF(F3="","",F3)</f>
        <v>1</v>
      </c>
      <c r="F5" s="46"/>
      <c r="G5" s="25"/>
      <c r="H5" s="25"/>
      <c r="I5" s="29">
        <v>3</v>
      </c>
      <c r="J5" s="28" t="s">
        <v>10</v>
      </c>
      <c r="K5" s="28">
        <v>1</v>
      </c>
      <c r="L5" s="31">
        <f>IF(C5&gt;E5,1,0)+IF(I5&gt;K5,1,0)</f>
        <v>2</v>
      </c>
      <c r="M5" s="31">
        <f>IF(C5&lt;E5,1,0)+IF(I5&lt;K5,1,0)</f>
        <v>0</v>
      </c>
      <c r="N5" s="47">
        <f>(L5*2)+(M5*1)</f>
        <v>4</v>
      </c>
      <c r="O5" s="141">
        <v>1</v>
      </c>
    </row>
    <row r="6" spans="1:15" s="43" customFormat="1" ht="13.15" customHeight="1">
      <c r="A6" s="34"/>
      <c r="B6" s="144"/>
      <c r="C6" s="48"/>
      <c r="D6" s="49"/>
      <c r="E6" s="49"/>
      <c r="F6" s="35"/>
      <c r="G6" s="36"/>
      <c r="H6" s="36"/>
      <c r="I6" s="39">
        <v>3</v>
      </c>
      <c r="J6" s="38"/>
      <c r="K6" s="38"/>
      <c r="L6" s="41"/>
      <c r="M6" s="41"/>
      <c r="N6" s="42"/>
      <c r="O6" s="140"/>
    </row>
    <row r="7" spans="1:15" s="33" customFormat="1" ht="25.15" customHeight="1">
      <c r="A7" s="23">
        <v>3</v>
      </c>
      <c r="B7" s="145" t="s">
        <v>197</v>
      </c>
      <c r="C7" s="45">
        <f>IF(K3="","",K3)</f>
        <v>2</v>
      </c>
      <c r="D7" s="45" t="s">
        <v>10</v>
      </c>
      <c r="E7" s="45">
        <f>IF(I3="","",I3)</f>
        <v>3</v>
      </c>
      <c r="F7" s="50">
        <f>IF(K5="","",K5)</f>
        <v>1</v>
      </c>
      <c r="G7" s="51" t="s">
        <v>10</v>
      </c>
      <c r="H7" s="45">
        <f>IF(I5="","",I5)</f>
        <v>3</v>
      </c>
      <c r="I7" s="46"/>
      <c r="J7" s="25"/>
      <c r="K7" s="25"/>
      <c r="L7" s="31">
        <f>IF(C7&gt;E7,1,0)+IF(F7&gt;H7,1,0)</f>
        <v>0</v>
      </c>
      <c r="M7" s="31">
        <f>IF(C7&lt;E7,1,0)+IF(F7&lt;H7,1,0)</f>
        <v>2</v>
      </c>
      <c r="N7" s="31">
        <f>(L7*2)+(M7*1)</f>
        <v>2</v>
      </c>
      <c r="O7" s="141">
        <v>3</v>
      </c>
    </row>
    <row r="8" spans="1:15" s="52" customFormat="1" ht="13.15" customHeight="1" thickBot="1">
      <c r="A8" s="54"/>
      <c r="B8" s="146"/>
      <c r="C8" s="55"/>
      <c r="D8" s="56"/>
      <c r="E8" s="56"/>
      <c r="F8" s="57"/>
      <c r="G8" s="58"/>
      <c r="H8" s="58"/>
      <c r="I8" s="59"/>
      <c r="J8" s="60"/>
      <c r="K8" s="120"/>
      <c r="L8" s="62"/>
      <c r="M8" s="62"/>
      <c r="N8" s="63"/>
      <c r="O8" s="142"/>
    </row>
    <row r="13" spans="1:15" ht="20.100000000000001" customHeight="1">
      <c r="A13" s="64"/>
      <c r="B13" s="65" t="s">
        <v>11</v>
      </c>
      <c r="C13" s="66"/>
    </row>
    <row r="14" spans="1:15" ht="24.95" customHeight="1">
      <c r="A14" s="64" t="s">
        <v>12</v>
      </c>
      <c r="B14" s="70" t="str">
        <f>IF($O$3=1,$B$3,IF($O$5=1,$B$5,IF($O$7=1,$B$7,"")))</f>
        <v>Wien</v>
      </c>
      <c r="C14" s="66"/>
      <c r="E14" s="71"/>
    </row>
    <row r="15" spans="1:15" ht="24.95" customHeight="1">
      <c r="A15" s="64" t="s">
        <v>13</v>
      </c>
      <c r="B15" s="70" t="str">
        <f>IF($O$3=2,$B$3,IF($O$5=2,$B$5,IF($O$7=2,$B$7,"")))</f>
        <v>Tirol</v>
      </c>
      <c r="C15" s="66"/>
      <c r="E15" s="71"/>
    </row>
    <row r="16" spans="1:15" ht="24.95" customHeight="1">
      <c r="A16" s="64" t="s">
        <v>14</v>
      </c>
      <c r="B16" s="70" t="str">
        <f>IF($O$3=3,$B$3,IF($O$5=3,$B$5,IF($O$7=3,$B$7,"")))</f>
        <v>Kärnten</v>
      </c>
      <c r="C16" s="66"/>
      <c r="E16" s="71"/>
    </row>
  </sheetData>
  <mergeCells count="14">
    <mergeCell ref="O1:O2"/>
    <mergeCell ref="N1:N2"/>
    <mergeCell ref="B1:B2"/>
    <mergeCell ref="C1:E2"/>
    <mergeCell ref="F1:H2"/>
    <mergeCell ref="I1:K2"/>
    <mergeCell ref="L1:L2"/>
    <mergeCell ref="M1:M2"/>
    <mergeCell ref="O3:O4"/>
    <mergeCell ref="O5:O6"/>
    <mergeCell ref="O7:O8"/>
    <mergeCell ref="B3:B4"/>
    <mergeCell ref="B5:B6"/>
    <mergeCell ref="B7:B8"/>
  </mergeCells>
  <phoneticPr fontId="0" type="noConversion"/>
  <printOptions horizontalCentered="1" verticalCentered="1" gridLinesSet="0"/>
  <pageMargins left="0.78740157480314965" right="0.78740157480314965" top="0.78740157480314965" bottom="0.78740157480314965" header="0.51181102362204722" footer="0.51181102362204722"/>
  <pageSetup paperSize="9" fitToHeight="0" orientation="landscape" horizontalDpi="4294967292" verticalDpi="4294967292" r:id="rId1"/>
  <headerFooter alignWithMargins="0"/>
  <colBreaks count="2" manualBreakCount="2">
    <brk id="65535" max="1048575" man="1"/>
    <brk id="65535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AB2F5F-04AB-4A8E-BEA9-E464577A00FE}">
  <sheetPr codeName="Tabelle31">
    <tabColor indexed="29"/>
  </sheetPr>
  <dimension ref="A1:O16"/>
  <sheetViews>
    <sheetView showGridLines="0" defaultGridColor="0" colorId="8" zoomScaleNormal="100" zoomScaleSheetLayoutView="75" workbookViewId="0"/>
  </sheetViews>
  <sheetFormatPr defaultColWidth="12" defaultRowHeight="12.75"/>
  <cols>
    <col min="1" max="1" width="2.28515625" style="21" customWidth="1"/>
    <col min="2" max="2" width="50.7109375" style="21" customWidth="1"/>
    <col min="3" max="3" width="2.42578125" style="69" customWidth="1"/>
    <col min="4" max="4" width="0.85546875" style="67" customWidth="1"/>
    <col min="5" max="5" width="2.42578125" style="68" customWidth="1"/>
    <col min="6" max="6" width="2.42578125" style="69" customWidth="1"/>
    <col min="7" max="7" width="0.85546875" style="67" customWidth="1"/>
    <col min="8" max="8" width="2.42578125" style="68" customWidth="1"/>
    <col min="9" max="9" width="2.42578125" style="69" customWidth="1"/>
    <col min="10" max="10" width="0.85546875" style="67" customWidth="1"/>
    <col min="11" max="11" width="2.42578125" style="68" customWidth="1"/>
    <col min="12" max="14" width="3.85546875" style="21" customWidth="1"/>
    <col min="15" max="15" width="4.28515625" style="21" customWidth="1"/>
    <col min="16" max="16384" width="12" style="21"/>
  </cols>
  <sheetData>
    <row r="1" spans="1:15" ht="15" customHeight="1">
      <c r="A1" s="20"/>
      <c r="B1" s="129" t="s">
        <v>201</v>
      </c>
      <c r="C1" s="131">
        <v>1</v>
      </c>
      <c r="D1" s="132"/>
      <c r="E1" s="133"/>
      <c r="F1" s="137">
        <v>2</v>
      </c>
      <c r="G1" s="132"/>
      <c r="H1" s="133"/>
      <c r="I1" s="137">
        <v>3</v>
      </c>
      <c r="J1" s="132"/>
      <c r="K1" s="133"/>
      <c r="L1" s="123" t="s">
        <v>6</v>
      </c>
      <c r="M1" s="125" t="s">
        <v>7</v>
      </c>
      <c r="N1" s="125" t="s">
        <v>8</v>
      </c>
      <c r="O1" s="127" t="s">
        <v>9</v>
      </c>
    </row>
    <row r="2" spans="1:15" ht="15" customHeight="1" thickBot="1">
      <c r="A2" s="22"/>
      <c r="B2" s="130"/>
      <c r="C2" s="134"/>
      <c r="D2" s="135"/>
      <c r="E2" s="136"/>
      <c r="F2" s="138"/>
      <c r="G2" s="135"/>
      <c r="H2" s="136"/>
      <c r="I2" s="138"/>
      <c r="J2" s="135"/>
      <c r="K2" s="136"/>
      <c r="L2" s="124"/>
      <c r="M2" s="126"/>
      <c r="N2" s="126"/>
      <c r="O2" s="128"/>
    </row>
    <row r="3" spans="1:15" s="33" customFormat="1" ht="25.15" customHeight="1">
      <c r="A3" s="23">
        <v>1</v>
      </c>
      <c r="B3" s="143" t="s">
        <v>195</v>
      </c>
      <c r="C3" s="24"/>
      <c r="D3" s="25"/>
      <c r="E3" s="26"/>
      <c r="F3" s="27">
        <v>0</v>
      </c>
      <c r="G3" s="28" t="s">
        <v>10</v>
      </c>
      <c r="H3" s="27">
        <v>3</v>
      </c>
      <c r="I3" s="29">
        <v>0</v>
      </c>
      <c r="J3" s="28" t="s">
        <v>10</v>
      </c>
      <c r="K3" s="28">
        <v>3</v>
      </c>
      <c r="L3" s="31">
        <f>IF(F3&gt;H3,1,0)+IF(I3&gt;K3,1,0)</f>
        <v>0</v>
      </c>
      <c r="M3" s="31">
        <f>IF(F3&lt;H3,1,0)+IF(I3&lt;K3,1,0)</f>
        <v>2</v>
      </c>
      <c r="N3" s="32">
        <f>(L3*2)+(M3*1)</f>
        <v>2</v>
      </c>
      <c r="O3" s="139">
        <v>3</v>
      </c>
    </row>
    <row r="4" spans="1:15" s="43" customFormat="1" ht="13.15" customHeight="1">
      <c r="A4" s="34"/>
      <c r="B4" s="144"/>
      <c r="C4" s="35"/>
      <c r="D4" s="36"/>
      <c r="E4" s="36"/>
      <c r="F4" s="37">
        <v>1</v>
      </c>
      <c r="G4" s="38"/>
      <c r="H4" s="38"/>
      <c r="I4" s="39">
        <v>2</v>
      </c>
      <c r="J4" s="38"/>
      <c r="K4" s="38"/>
      <c r="L4" s="41"/>
      <c r="M4" s="41"/>
      <c r="N4" s="42"/>
      <c r="O4" s="140"/>
    </row>
    <row r="5" spans="1:15" s="33" customFormat="1" ht="25.15" customHeight="1">
      <c r="A5" s="23">
        <f>A3+1</f>
        <v>2</v>
      </c>
      <c r="B5" s="145" t="s">
        <v>202</v>
      </c>
      <c r="C5" s="44">
        <f>IF(H3="","",H3)</f>
        <v>3</v>
      </c>
      <c r="D5" s="45" t="s">
        <v>10</v>
      </c>
      <c r="E5" s="45">
        <f>IF(F3="","",F3)</f>
        <v>0</v>
      </c>
      <c r="F5" s="46"/>
      <c r="G5" s="25"/>
      <c r="H5" s="25"/>
      <c r="I5" s="29">
        <v>3</v>
      </c>
      <c r="J5" s="28" t="s">
        <v>10</v>
      </c>
      <c r="K5" s="28">
        <v>2</v>
      </c>
      <c r="L5" s="31">
        <f>IF(C5&gt;E5,1,0)+IF(I5&gt;K5,1,0)</f>
        <v>2</v>
      </c>
      <c r="M5" s="31">
        <f>IF(C5&lt;E5,1,0)+IF(I5&lt;K5,1,0)</f>
        <v>0</v>
      </c>
      <c r="N5" s="47">
        <f>(L5*2)+(M5*1)</f>
        <v>4</v>
      </c>
      <c r="O5" s="141">
        <v>1</v>
      </c>
    </row>
    <row r="6" spans="1:15" s="43" customFormat="1" ht="13.15" customHeight="1">
      <c r="A6" s="34"/>
      <c r="B6" s="144"/>
      <c r="C6" s="48"/>
      <c r="D6" s="49"/>
      <c r="E6" s="49"/>
      <c r="F6" s="35"/>
      <c r="G6" s="36"/>
      <c r="H6" s="36"/>
      <c r="I6" s="39">
        <v>3</v>
      </c>
      <c r="J6" s="38"/>
      <c r="K6" s="38"/>
      <c r="L6" s="41"/>
      <c r="M6" s="41"/>
      <c r="N6" s="42"/>
      <c r="O6" s="140"/>
    </row>
    <row r="7" spans="1:15" s="33" customFormat="1" ht="25.15" customHeight="1">
      <c r="A7" s="23">
        <v>3</v>
      </c>
      <c r="B7" s="145" t="s">
        <v>196</v>
      </c>
      <c r="C7" s="45">
        <f>IF(K3="","",K3)</f>
        <v>3</v>
      </c>
      <c r="D7" s="45" t="s">
        <v>10</v>
      </c>
      <c r="E7" s="45">
        <f>IF(I3="","",I3)</f>
        <v>0</v>
      </c>
      <c r="F7" s="50">
        <f>IF(K5="","",K5)</f>
        <v>2</v>
      </c>
      <c r="G7" s="51" t="s">
        <v>10</v>
      </c>
      <c r="H7" s="45">
        <f>IF(I5="","",I5)</f>
        <v>3</v>
      </c>
      <c r="I7" s="46"/>
      <c r="J7" s="25"/>
      <c r="K7" s="25"/>
      <c r="L7" s="31">
        <f>IF(C7&gt;E7,1,0)+IF(F7&gt;H7,1,0)</f>
        <v>1</v>
      </c>
      <c r="M7" s="31">
        <f>IF(C7&lt;E7,1,0)+IF(F7&lt;H7,1,0)</f>
        <v>1</v>
      </c>
      <c r="N7" s="31">
        <f>(L7*2)+(M7*1)</f>
        <v>3</v>
      </c>
      <c r="O7" s="141">
        <v>2</v>
      </c>
    </row>
    <row r="8" spans="1:15" s="52" customFormat="1" ht="13.15" customHeight="1" thickBot="1">
      <c r="A8" s="54"/>
      <c r="B8" s="146"/>
      <c r="C8" s="55"/>
      <c r="D8" s="56"/>
      <c r="E8" s="56"/>
      <c r="F8" s="57"/>
      <c r="G8" s="58"/>
      <c r="H8" s="58"/>
      <c r="I8" s="59"/>
      <c r="J8" s="60"/>
      <c r="K8" s="120"/>
      <c r="L8" s="62"/>
      <c r="M8" s="62"/>
      <c r="N8" s="63"/>
      <c r="O8" s="142"/>
    </row>
    <row r="13" spans="1:15" ht="20.100000000000001" customHeight="1">
      <c r="A13" s="64"/>
      <c r="B13" s="65" t="s">
        <v>11</v>
      </c>
      <c r="C13" s="66"/>
    </row>
    <row r="14" spans="1:15" ht="24.95" customHeight="1">
      <c r="A14" s="64" t="s">
        <v>12</v>
      </c>
      <c r="B14" s="70" t="str">
        <f>IF($O$3=1,$B$3,IF($O$5=1,$B$5,IF($O$7=1,$B$7,"")))</f>
        <v>Steiermark 2</v>
      </c>
      <c r="C14" s="66"/>
      <c r="E14" s="71"/>
    </row>
    <row r="15" spans="1:15" ht="24.95" customHeight="1">
      <c r="A15" s="64" t="s">
        <v>13</v>
      </c>
      <c r="B15" s="70" t="str">
        <f>IF($O$3=2,$B$3,IF($O$5=2,$B$5,IF($O$7=2,$B$7,"")))</f>
        <v>Niederösterreich</v>
      </c>
      <c r="C15" s="66"/>
      <c r="E15" s="71"/>
    </row>
    <row r="16" spans="1:15" ht="24.95" customHeight="1">
      <c r="A16" s="64" t="s">
        <v>14</v>
      </c>
      <c r="B16" s="70" t="str">
        <f>IF($O$3=3,$B$3,IF($O$5=3,$B$5,IF($O$7=3,$B$7,"")))</f>
        <v>Vorarlberg</v>
      </c>
      <c r="C16" s="66"/>
      <c r="E16" s="71"/>
    </row>
  </sheetData>
  <mergeCells count="14">
    <mergeCell ref="O1:O2"/>
    <mergeCell ref="N1:N2"/>
    <mergeCell ref="B1:B2"/>
    <mergeCell ref="C1:E2"/>
    <mergeCell ref="F1:H2"/>
    <mergeCell ref="I1:K2"/>
    <mergeCell ref="L1:L2"/>
    <mergeCell ref="M1:M2"/>
    <mergeCell ref="O3:O4"/>
    <mergeCell ref="O5:O6"/>
    <mergeCell ref="O7:O8"/>
    <mergeCell ref="B3:B4"/>
    <mergeCell ref="B5:B6"/>
    <mergeCell ref="B7:B8"/>
  </mergeCells>
  <phoneticPr fontId="0" type="noConversion"/>
  <printOptions horizontalCentered="1" verticalCentered="1" gridLinesSet="0"/>
  <pageMargins left="0.78740157480314965" right="0.78740157480314965" top="0.78740157480314965" bottom="0.78740157480314965" header="0.51181102362204722" footer="0.51181102362204722"/>
  <pageSetup paperSize="9" fitToHeight="0" orientation="landscape" horizontalDpi="4294967292" verticalDpi="4294967292" r:id="rId1"/>
  <headerFooter alignWithMargins="0"/>
  <colBreaks count="2" manualBreakCount="2">
    <brk id="65535" max="1048575" man="1"/>
    <brk id="65535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931196-5316-460E-9433-267A01372D0B}">
  <sheetPr codeName="Tabelle12">
    <tabColor indexed="50"/>
  </sheetPr>
  <dimension ref="A1:X23"/>
  <sheetViews>
    <sheetView showGridLines="0" defaultGridColor="0" colorId="8" zoomScaleNormal="100" zoomScaleSheetLayoutView="75" workbookViewId="0"/>
  </sheetViews>
  <sheetFormatPr defaultColWidth="12" defaultRowHeight="12.75"/>
  <cols>
    <col min="1" max="1" width="3.42578125" style="21" customWidth="1"/>
    <col min="2" max="2" width="50.7109375" style="21" customWidth="1"/>
    <col min="3" max="3" width="2.42578125" style="69" customWidth="1"/>
    <col min="4" max="4" width="0.85546875" style="67" customWidth="1"/>
    <col min="5" max="5" width="2.42578125" style="68" customWidth="1"/>
    <col min="6" max="6" width="2.42578125" style="69" customWidth="1"/>
    <col min="7" max="7" width="0.85546875" style="67" customWidth="1"/>
    <col min="8" max="8" width="2.42578125" style="68" customWidth="1"/>
    <col min="9" max="9" width="2.42578125" style="69" customWidth="1"/>
    <col min="10" max="10" width="0.85546875" style="67" customWidth="1"/>
    <col min="11" max="11" width="2.42578125" style="68" customWidth="1"/>
    <col min="12" max="12" width="2.42578125" style="69" customWidth="1"/>
    <col min="13" max="13" width="0.85546875" style="67" customWidth="1"/>
    <col min="14" max="14" width="2.42578125" style="68" customWidth="1"/>
    <col min="15" max="15" width="2.42578125" style="21" customWidth="1"/>
    <col min="16" max="16" width="0.85546875" style="21" customWidth="1"/>
    <col min="17" max="18" width="2.42578125" style="21" customWidth="1"/>
    <col min="19" max="19" width="0.85546875" style="21" customWidth="1"/>
    <col min="20" max="20" width="2.42578125" style="21" customWidth="1"/>
    <col min="21" max="24" width="3.85546875" style="21" customWidth="1"/>
    <col min="25" max="16384" width="12" style="21"/>
  </cols>
  <sheetData>
    <row r="1" spans="1:24" ht="15" customHeight="1">
      <c r="A1" s="72"/>
      <c r="B1" s="129" t="s">
        <v>88</v>
      </c>
      <c r="C1" s="155">
        <v>1</v>
      </c>
      <c r="D1" s="150"/>
      <c r="E1" s="151"/>
      <c r="F1" s="149">
        <v>2</v>
      </c>
      <c r="G1" s="150"/>
      <c r="H1" s="151"/>
      <c r="I1" s="149">
        <v>3</v>
      </c>
      <c r="J1" s="150"/>
      <c r="K1" s="151"/>
      <c r="L1" s="149">
        <v>4</v>
      </c>
      <c r="M1" s="150"/>
      <c r="N1" s="151"/>
      <c r="O1" s="149">
        <v>5</v>
      </c>
      <c r="P1" s="150"/>
      <c r="Q1" s="151"/>
      <c r="R1" s="150">
        <v>6</v>
      </c>
      <c r="S1" s="150"/>
      <c r="T1" s="165"/>
      <c r="U1" s="161" t="s">
        <v>6</v>
      </c>
      <c r="V1" s="157" t="s">
        <v>7</v>
      </c>
      <c r="W1" s="157" t="s">
        <v>8</v>
      </c>
      <c r="X1" s="163" t="s">
        <v>9</v>
      </c>
    </row>
    <row r="2" spans="1:24" ht="15" customHeight="1" thickBot="1">
      <c r="A2" s="73"/>
      <c r="B2" s="130"/>
      <c r="C2" s="156"/>
      <c r="D2" s="153"/>
      <c r="E2" s="154"/>
      <c r="F2" s="152"/>
      <c r="G2" s="153"/>
      <c r="H2" s="154"/>
      <c r="I2" s="152"/>
      <c r="J2" s="153"/>
      <c r="K2" s="154"/>
      <c r="L2" s="152"/>
      <c r="M2" s="153"/>
      <c r="N2" s="154"/>
      <c r="O2" s="152"/>
      <c r="P2" s="153"/>
      <c r="Q2" s="154"/>
      <c r="R2" s="153"/>
      <c r="S2" s="153"/>
      <c r="T2" s="166"/>
      <c r="U2" s="162"/>
      <c r="V2" s="158"/>
      <c r="W2" s="158"/>
      <c r="X2" s="164"/>
    </row>
    <row r="3" spans="1:24" s="33" customFormat="1" ht="25.15" customHeight="1">
      <c r="A3" s="74">
        <v>1</v>
      </c>
      <c r="B3" s="159" t="s">
        <v>209</v>
      </c>
      <c r="C3" s="75"/>
      <c r="D3" s="76"/>
      <c r="E3" s="77"/>
      <c r="F3" s="78">
        <v>3</v>
      </c>
      <c r="G3" s="79" t="s">
        <v>10</v>
      </c>
      <c r="H3" s="78">
        <v>0</v>
      </c>
      <c r="I3" s="80">
        <v>3</v>
      </c>
      <c r="J3" s="79" t="s">
        <v>10</v>
      </c>
      <c r="K3" s="79">
        <v>0</v>
      </c>
      <c r="L3" s="81">
        <v>3</v>
      </c>
      <c r="M3" s="82" t="s">
        <v>10</v>
      </c>
      <c r="N3" s="83">
        <v>0</v>
      </c>
      <c r="O3" s="81">
        <v>3</v>
      </c>
      <c r="P3" s="82" t="s">
        <v>10</v>
      </c>
      <c r="Q3" s="83">
        <v>0</v>
      </c>
      <c r="R3" s="79">
        <v>3</v>
      </c>
      <c r="S3" s="79" t="s">
        <v>10</v>
      </c>
      <c r="T3" s="84">
        <v>0</v>
      </c>
      <c r="U3" s="85">
        <f>IF(C3&gt;E3,1,0)+IF(F3&gt;H3,1,0)+IF(I3&gt;K3,1,0)+IF(L3&gt;N3,1,0)+IF(O3&gt;Q3,1,0)+IF(R3&gt;T3,1,0)</f>
        <v>5</v>
      </c>
      <c r="V3" s="85">
        <f>IF(C3&lt;E3,1,0)+IF(F3&lt;H3,1,0)+IF(I3&lt;K3,1,0)+IF(L3&lt;N3,1,0)+IF(O3&lt;Q3,1,0)+IF(R3&lt;T3,1,0)</f>
        <v>0</v>
      </c>
      <c r="W3" s="86">
        <f>(U3*2)+(V3*1)</f>
        <v>10</v>
      </c>
      <c r="X3" s="168">
        <v>1</v>
      </c>
    </row>
    <row r="4" spans="1:24" s="43" customFormat="1" ht="13.15" customHeight="1">
      <c r="A4" s="87"/>
      <c r="B4" s="160"/>
      <c r="C4" s="88"/>
      <c r="D4" s="89"/>
      <c r="E4" s="89"/>
      <c r="F4" s="90">
        <v>6</v>
      </c>
      <c r="G4" s="91"/>
      <c r="H4" s="91"/>
      <c r="I4" s="90">
        <v>8</v>
      </c>
      <c r="J4" s="91"/>
      <c r="K4" s="91"/>
      <c r="L4" s="90">
        <v>11</v>
      </c>
      <c r="M4" s="91"/>
      <c r="N4" s="92"/>
      <c r="O4" s="90">
        <v>15</v>
      </c>
      <c r="P4" s="91"/>
      <c r="Q4" s="92"/>
      <c r="R4" s="93">
        <v>1</v>
      </c>
      <c r="S4" s="91"/>
      <c r="T4" s="94"/>
      <c r="U4" s="95"/>
      <c r="V4" s="95"/>
      <c r="W4" s="96"/>
      <c r="X4" s="169"/>
    </row>
    <row r="5" spans="1:24" s="33" customFormat="1" ht="25.15" customHeight="1">
      <c r="A5" s="74">
        <f>A3+1</f>
        <v>2</v>
      </c>
      <c r="B5" s="147" t="s">
        <v>210</v>
      </c>
      <c r="C5" s="97">
        <f>IF(H3="","",H3)</f>
        <v>0</v>
      </c>
      <c r="D5" s="98" t="s">
        <v>10</v>
      </c>
      <c r="E5" s="98">
        <f>IF(F3="","",F3)</f>
        <v>3</v>
      </c>
      <c r="F5" s="99"/>
      <c r="G5" s="76"/>
      <c r="H5" s="76"/>
      <c r="I5" s="80">
        <v>0</v>
      </c>
      <c r="J5" s="79" t="s">
        <v>10</v>
      </c>
      <c r="K5" s="79">
        <v>3</v>
      </c>
      <c r="L5" s="80">
        <v>3</v>
      </c>
      <c r="M5" s="79" t="s">
        <v>10</v>
      </c>
      <c r="N5" s="100">
        <v>2</v>
      </c>
      <c r="O5" s="80">
        <v>3</v>
      </c>
      <c r="P5" s="79" t="s">
        <v>10</v>
      </c>
      <c r="Q5" s="100">
        <v>0</v>
      </c>
      <c r="R5" s="79">
        <v>3</v>
      </c>
      <c r="S5" s="79" t="s">
        <v>10</v>
      </c>
      <c r="T5" s="84">
        <v>0</v>
      </c>
      <c r="U5" s="85">
        <f>IF(C5&gt;E5,1,0)+IF(F5&gt;H5,1,0)+IF(I5&gt;K5,1,0)+IF(L5&gt;N5,1,0)+IF(O5&gt;Q5,1,0)+IF(R5&gt;T5,1,0)</f>
        <v>3</v>
      </c>
      <c r="V5" s="85">
        <f>IF(C5&lt;E5,1,0)+IF(F5&lt;H5,1,0)+IF(I5&lt;K5,1,0)+IF(L5&lt;N5,1,0)+IF(O5&lt;Q5,1,0)+IF(R5&lt;T5,1,0)</f>
        <v>2</v>
      </c>
      <c r="W5" s="101">
        <f>(U5*2)+(V5*1)</f>
        <v>8</v>
      </c>
      <c r="X5" s="170">
        <v>3</v>
      </c>
    </row>
    <row r="6" spans="1:24" s="43" customFormat="1" ht="13.15" customHeight="1">
      <c r="A6" s="87"/>
      <c r="B6" s="148"/>
      <c r="C6" s="102"/>
      <c r="D6" s="103"/>
      <c r="E6" s="103"/>
      <c r="F6" s="88"/>
      <c r="G6" s="89"/>
      <c r="H6" s="89"/>
      <c r="I6" s="104">
        <v>12</v>
      </c>
      <c r="J6" s="91"/>
      <c r="K6" s="91"/>
      <c r="L6" s="104">
        <v>14</v>
      </c>
      <c r="M6" s="91"/>
      <c r="N6" s="92"/>
      <c r="O6" s="104">
        <v>2</v>
      </c>
      <c r="P6" s="91"/>
      <c r="Q6" s="92"/>
      <c r="R6" s="91">
        <v>7</v>
      </c>
      <c r="S6" s="91"/>
      <c r="T6" s="94"/>
      <c r="U6" s="95"/>
      <c r="V6" s="95"/>
      <c r="W6" s="96"/>
      <c r="X6" s="169"/>
    </row>
    <row r="7" spans="1:24" s="33" customFormat="1" ht="25.15" customHeight="1">
      <c r="A7" s="74">
        <f>A5+1</f>
        <v>3</v>
      </c>
      <c r="B7" s="147" t="s">
        <v>89</v>
      </c>
      <c r="C7" s="97">
        <f>IF(K3="","",K3)</f>
        <v>0</v>
      </c>
      <c r="D7" s="98" t="s">
        <v>10</v>
      </c>
      <c r="E7" s="98">
        <f>IF(I3="","",I3)</f>
        <v>3</v>
      </c>
      <c r="F7" s="105">
        <f>IF(K5="","",K5)</f>
        <v>3</v>
      </c>
      <c r="G7" s="106" t="s">
        <v>10</v>
      </c>
      <c r="H7" s="98">
        <f>IF(I5="","",I5)</f>
        <v>0</v>
      </c>
      <c r="I7" s="99"/>
      <c r="J7" s="76"/>
      <c r="K7" s="76"/>
      <c r="L7" s="80">
        <v>3</v>
      </c>
      <c r="M7" s="79" t="s">
        <v>10</v>
      </c>
      <c r="N7" s="100">
        <v>0</v>
      </c>
      <c r="O7" s="80">
        <v>3</v>
      </c>
      <c r="P7" s="79" t="s">
        <v>10</v>
      </c>
      <c r="Q7" s="100">
        <v>0</v>
      </c>
      <c r="R7" s="79">
        <v>3</v>
      </c>
      <c r="S7" s="79" t="s">
        <v>10</v>
      </c>
      <c r="T7" s="84">
        <v>0</v>
      </c>
      <c r="U7" s="85">
        <f>IF(C7&gt;E7,1,0)+IF(F7&gt;H7,1,0)+IF(I7&gt;K7,1,0)+IF(L7&gt;N7,1,0)+IF(O7&gt;Q7,1,0)+IF(R7&gt;T7,1,0)</f>
        <v>4</v>
      </c>
      <c r="V7" s="85">
        <f>IF(C7&lt;E7,1,0)+IF(F7&lt;H7,1,0)+IF(I7&lt;K7,1,0)+IF(L7&lt;N7,1,0)+IF(O7&lt;Q7,1,0)+IF(R7&lt;T7,1,0)</f>
        <v>1</v>
      </c>
      <c r="W7" s="101">
        <f>(U7*2)+(V7*1)</f>
        <v>9</v>
      </c>
      <c r="X7" s="170">
        <v>2</v>
      </c>
    </row>
    <row r="8" spans="1:24" s="52" customFormat="1" ht="13.15" customHeight="1">
      <c r="A8" s="87"/>
      <c r="B8" s="148"/>
      <c r="C8" s="102"/>
      <c r="D8" s="103"/>
      <c r="E8" s="103"/>
      <c r="F8" s="107"/>
      <c r="G8" s="108"/>
      <c r="H8" s="108"/>
      <c r="I8" s="88"/>
      <c r="J8" s="89"/>
      <c r="K8" s="89"/>
      <c r="L8" s="104">
        <v>3</v>
      </c>
      <c r="M8" s="91"/>
      <c r="N8" s="92"/>
      <c r="O8" s="104">
        <v>5</v>
      </c>
      <c r="P8" s="91"/>
      <c r="Q8" s="92"/>
      <c r="R8" s="91">
        <v>13</v>
      </c>
      <c r="S8" s="91"/>
      <c r="T8" s="94"/>
      <c r="U8" s="95"/>
      <c r="V8" s="95"/>
      <c r="W8" s="96"/>
      <c r="X8" s="169"/>
    </row>
    <row r="9" spans="1:24" s="33" customFormat="1" ht="25.15" customHeight="1">
      <c r="A9" s="74">
        <v>4</v>
      </c>
      <c r="B9" s="147" t="s">
        <v>90</v>
      </c>
      <c r="C9" s="105">
        <f>IF(N3="","",N3)</f>
        <v>0</v>
      </c>
      <c r="D9" s="106" t="s">
        <v>10</v>
      </c>
      <c r="E9" s="98">
        <f>IF(L3="","",L3)</f>
        <v>3</v>
      </c>
      <c r="F9" s="105">
        <f>IF(N5="","",N5)</f>
        <v>2</v>
      </c>
      <c r="G9" s="106" t="s">
        <v>10</v>
      </c>
      <c r="H9" s="98">
        <f>IF(L5="","",L5)</f>
        <v>3</v>
      </c>
      <c r="I9" s="105">
        <f>IF(N7="","",N7)</f>
        <v>0</v>
      </c>
      <c r="J9" s="106" t="s">
        <v>10</v>
      </c>
      <c r="K9" s="98">
        <f>IF(L7="","",L7)</f>
        <v>3</v>
      </c>
      <c r="L9" s="99"/>
      <c r="M9" s="76"/>
      <c r="N9" s="109"/>
      <c r="O9" s="80">
        <v>2</v>
      </c>
      <c r="P9" s="79" t="s">
        <v>10</v>
      </c>
      <c r="Q9" s="100">
        <v>3</v>
      </c>
      <c r="R9" s="79">
        <v>0</v>
      </c>
      <c r="S9" s="79" t="s">
        <v>10</v>
      </c>
      <c r="T9" s="84">
        <v>3</v>
      </c>
      <c r="U9" s="85">
        <f>IF(C9&gt;E9,1,0)+IF(F9&gt;H9,1,0)+IF(I9&gt;K9,1,0)+IF(L9&gt;N9,1,0)+IF(O9&gt;Q9,1,0)+IF(R9&gt;T9,1,0)</f>
        <v>0</v>
      </c>
      <c r="V9" s="85">
        <f>IF(C9&lt;E9,1,0)+IF(F9&lt;H9,1,0)+IF(I9&lt;K9,1,0)+IF(L9&lt;N9,1,0)+IF(O9&lt;Q9,1,0)+IF(R9&lt;T9,1,0)</f>
        <v>5</v>
      </c>
      <c r="W9" s="101">
        <f>(U9*2)+(V9*1)</f>
        <v>5</v>
      </c>
      <c r="X9" s="170">
        <v>6</v>
      </c>
    </row>
    <row r="10" spans="1:24" s="52" customFormat="1" ht="13.15" customHeight="1">
      <c r="A10" s="87"/>
      <c r="B10" s="148"/>
      <c r="C10" s="102"/>
      <c r="D10" s="103"/>
      <c r="E10" s="103"/>
      <c r="F10" s="107"/>
      <c r="G10" s="108"/>
      <c r="H10" s="108"/>
      <c r="I10" s="107"/>
      <c r="J10" s="108"/>
      <c r="K10" s="108"/>
      <c r="L10" s="88"/>
      <c r="M10" s="89"/>
      <c r="N10" s="110"/>
      <c r="O10" s="104">
        <v>9</v>
      </c>
      <c r="P10" s="91"/>
      <c r="Q10" s="92"/>
      <c r="R10" s="91">
        <v>4</v>
      </c>
      <c r="S10" s="91"/>
      <c r="T10" s="94"/>
      <c r="U10" s="95"/>
      <c r="V10" s="95"/>
      <c r="W10" s="96"/>
      <c r="X10" s="169"/>
    </row>
    <row r="11" spans="1:24" ht="25.35" customHeight="1">
      <c r="A11" s="74">
        <v>5</v>
      </c>
      <c r="B11" s="147" t="s">
        <v>225</v>
      </c>
      <c r="C11" s="97">
        <f>IF(Q3="","",Q3)</f>
        <v>0</v>
      </c>
      <c r="D11" s="98" t="s">
        <v>10</v>
      </c>
      <c r="E11" s="98">
        <f>IF(O3="","",O3)</f>
        <v>3</v>
      </c>
      <c r="F11" s="105">
        <f>IF(Q5="","",Q5)</f>
        <v>0</v>
      </c>
      <c r="G11" s="106" t="s">
        <v>10</v>
      </c>
      <c r="H11" s="98">
        <f>IF(O5="","",O5)</f>
        <v>3</v>
      </c>
      <c r="I11" s="105">
        <f>IF(Q7="","",Q7)</f>
        <v>0</v>
      </c>
      <c r="J11" s="106" t="s">
        <v>10</v>
      </c>
      <c r="K11" s="98">
        <f>IF(O7="","",O7)</f>
        <v>3</v>
      </c>
      <c r="L11" s="105">
        <f>IF(Q9="","",Q9)</f>
        <v>3</v>
      </c>
      <c r="M11" s="106" t="s">
        <v>10</v>
      </c>
      <c r="N11" s="98">
        <f>IF(O9="","",O9)</f>
        <v>2</v>
      </c>
      <c r="O11" s="99"/>
      <c r="P11" s="76"/>
      <c r="Q11" s="109"/>
      <c r="R11" s="79">
        <v>1</v>
      </c>
      <c r="S11" s="79" t="s">
        <v>10</v>
      </c>
      <c r="T11" s="84">
        <v>3</v>
      </c>
      <c r="U11" s="85">
        <f>IF(C11&gt;E11,1,0)+IF(F11&gt;H11,1,0)+IF(I11&gt;K11,1,0)+IF(L11&gt;N11,1,0)+IF(O11&gt;Q11,1,0)+IF(R11&gt;T11,1,0)</f>
        <v>1</v>
      </c>
      <c r="V11" s="85">
        <f>IF(C11&lt;E11,1,0)+IF(F11&lt;H11,1,0)+IF(I11&lt;K11,1,0)+IF(L11&lt;N11,1,0)+IF(O11&lt;Q11,1,0)+IF(R11&lt;T11,1,0)</f>
        <v>4</v>
      </c>
      <c r="W11" s="101">
        <f>(U11*2)+(V11*1)</f>
        <v>6</v>
      </c>
      <c r="X11" s="170">
        <v>5</v>
      </c>
    </row>
    <row r="12" spans="1:24" ht="12.75" customHeight="1">
      <c r="A12" s="87"/>
      <c r="B12" s="148"/>
      <c r="C12" s="102"/>
      <c r="D12" s="103"/>
      <c r="E12" s="103"/>
      <c r="F12" s="107"/>
      <c r="G12" s="108"/>
      <c r="H12" s="108"/>
      <c r="I12" s="107"/>
      <c r="J12" s="108"/>
      <c r="K12" s="108"/>
      <c r="L12" s="107"/>
      <c r="M12" s="108"/>
      <c r="N12" s="108"/>
      <c r="O12" s="88"/>
      <c r="P12" s="89"/>
      <c r="Q12" s="110"/>
      <c r="R12" s="91">
        <v>10</v>
      </c>
      <c r="S12" s="91"/>
      <c r="T12" s="94"/>
      <c r="U12" s="95"/>
      <c r="V12" s="95"/>
      <c r="W12" s="96"/>
      <c r="X12" s="169"/>
    </row>
    <row r="13" spans="1:24" ht="25.35" customHeight="1">
      <c r="A13" s="74">
        <v>6</v>
      </c>
      <c r="B13" s="147" t="s">
        <v>91</v>
      </c>
      <c r="C13" s="105">
        <f>IF(T3="","",T3)</f>
        <v>0</v>
      </c>
      <c r="D13" s="106" t="s">
        <v>10</v>
      </c>
      <c r="E13" s="98">
        <f>IF(R3="","",R3)</f>
        <v>3</v>
      </c>
      <c r="F13" s="105">
        <f>IF(T5="","",T5)</f>
        <v>0</v>
      </c>
      <c r="G13" s="106" t="s">
        <v>10</v>
      </c>
      <c r="H13" s="98">
        <f>IF(R5="","",R5)</f>
        <v>3</v>
      </c>
      <c r="I13" s="105">
        <f>IF(T7="","",T7)</f>
        <v>0</v>
      </c>
      <c r="J13" s="106" t="s">
        <v>10</v>
      </c>
      <c r="K13" s="98">
        <f>IF(R7="","",R7)</f>
        <v>3</v>
      </c>
      <c r="L13" s="105">
        <f>IF(T9="","",T9)</f>
        <v>3</v>
      </c>
      <c r="M13" s="106" t="s">
        <v>10</v>
      </c>
      <c r="N13" s="98">
        <f>IF(R9="","",R9)</f>
        <v>0</v>
      </c>
      <c r="O13" s="105">
        <f>IF(T11="","",T11)</f>
        <v>3</v>
      </c>
      <c r="P13" s="106" t="s">
        <v>10</v>
      </c>
      <c r="Q13" s="98">
        <f>IF(R11="","",R11)</f>
        <v>1</v>
      </c>
      <c r="R13" s="99"/>
      <c r="S13" s="76"/>
      <c r="T13" s="111"/>
      <c r="U13" s="85">
        <f>IF(C13&gt;E13,1,0)+IF(F13&gt;H13,1,0)+IF(I13&gt;K13,1,0)+IF(L13&gt;N13,1,0)+IF(O13&gt;Q13,1,0)+IF(R13&gt;T13,1,0)</f>
        <v>2</v>
      </c>
      <c r="V13" s="85">
        <f>IF(C13&lt;E13,1,0)+IF(F13&lt;H13,1,0)+IF(I13&lt;K13,1,0)+IF(L13&lt;N13,1,0)+IF(O13&lt;Q13,1,0)+IF(R13&lt;T13,1,0)</f>
        <v>3</v>
      </c>
      <c r="W13" s="101">
        <f>(U13*2)+(V13*1)</f>
        <v>7</v>
      </c>
      <c r="X13" s="170">
        <v>4</v>
      </c>
    </row>
    <row r="14" spans="1:24" ht="13.5" customHeight="1" thickBot="1">
      <c r="A14" s="112"/>
      <c r="B14" s="167"/>
      <c r="C14" s="113"/>
      <c r="D14" s="114"/>
      <c r="E14" s="114"/>
      <c r="F14" s="113"/>
      <c r="G14" s="114"/>
      <c r="H14" s="114"/>
      <c r="I14" s="113"/>
      <c r="J14" s="114"/>
      <c r="K14" s="114"/>
      <c r="L14" s="113"/>
      <c r="M14" s="114"/>
      <c r="N14" s="114"/>
      <c r="O14" s="113"/>
      <c r="P14" s="114"/>
      <c r="Q14" s="114"/>
      <c r="R14" s="115"/>
      <c r="S14" s="116"/>
      <c r="T14" s="117"/>
      <c r="U14" s="118"/>
      <c r="V14" s="118"/>
      <c r="W14" s="119"/>
      <c r="X14" s="171"/>
    </row>
    <row r="17" spans="1:5" ht="20.100000000000001" customHeight="1">
      <c r="A17" s="64"/>
      <c r="B17" s="65" t="s">
        <v>11</v>
      </c>
      <c r="C17" s="66"/>
    </row>
    <row r="18" spans="1:5" ht="24.95" customHeight="1">
      <c r="A18" s="64" t="s">
        <v>12</v>
      </c>
      <c r="B18" s="70" t="str">
        <f>IF($X$3=1,$B$3,IF($X$5=1,$B$5,IF($X$7=1,$B$7,IF($X$9=1,$B$9,IF(X11=1,B11,IF(X13=1,B13,""))))))</f>
        <v>Götzhaber Stefan  (ST)</v>
      </c>
      <c r="C18" s="66"/>
      <c r="E18" s="71"/>
    </row>
    <row r="19" spans="1:5" ht="24.95" customHeight="1">
      <c r="A19" s="64" t="s">
        <v>13</v>
      </c>
      <c r="B19" s="70" t="str">
        <f>IF($X$3=2,$B$3,IF($X$5=2,$B$5,IF($X$7=2,$B$7,IF($X$9=2,$B$9,IF(X11=2,B11,IF(X13=2,B13,""))))))</f>
        <v>Maier Michael  (S)</v>
      </c>
      <c r="C19" s="66"/>
      <c r="E19" s="71"/>
    </row>
    <row r="20" spans="1:5" ht="24.95" customHeight="1">
      <c r="A20" s="64" t="s">
        <v>14</v>
      </c>
      <c r="B20" s="70" t="str">
        <f>IF($X$3=3,$B$3,IF($X$5=3,$B$5,IF($X$7=3,$B$7,IF($X$9=3,$B$9,IF(X11=3,B11,IF(X13=3,B13,""))))))</f>
        <v>Streit Stefan  (K)</v>
      </c>
      <c r="C20" s="66"/>
      <c r="E20" s="71"/>
    </row>
    <row r="21" spans="1:5" ht="24.95" customHeight="1">
      <c r="A21" s="64" t="s">
        <v>15</v>
      </c>
      <c r="B21" s="70" t="str">
        <f>IF($X$3=4,$B$3,IF($X$5=4,$B$5,IF($X$7=4,$B$7,IF($X$9=4,$B$9,IF(X11=4,B11,IF(X13=4,B13,""))))))</f>
        <v>Winder Fabian  (V)</v>
      </c>
      <c r="C21" s="66"/>
      <c r="E21" s="71"/>
    </row>
    <row r="22" spans="1:5" ht="24.95" customHeight="1">
      <c r="A22" s="64" t="s">
        <v>92</v>
      </c>
      <c r="B22" s="70" t="str">
        <f>IF($X$3=5,$B$3,IF($X$5=5,$B$5,IF($X$7=5,$B$7,IF($X$9=5,$B$9,IF(X11=5,B11,IF(X13=5,B13,""))))))</f>
        <v>Hubatschek Daniel  (NÖ)</v>
      </c>
      <c r="C22" s="66"/>
      <c r="E22" s="71"/>
    </row>
    <row r="23" spans="1:5" ht="24.95" customHeight="1">
      <c r="A23" s="64" t="s">
        <v>93</v>
      </c>
      <c r="B23" s="70" t="str">
        <f>IF($X$3=6,$B$3,IF($X$5=6,$B$5,IF($X$7=6,$B$7,IF($X$9=6,$B$9,IF(X11=6,B11,IF(X13=6,B13,""))))))</f>
        <v>Feichtinger Constantin  (OÖ)</v>
      </c>
      <c r="C23" s="66"/>
      <c r="E23" s="71"/>
    </row>
  </sheetData>
  <mergeCells count="23">
    <mergeCell ref="B13:B14"/>
    <mergeCell ref="X3:X4"/>
    <mergeCell ref="X5:X6"/>
    <mergeCell ref="X7:X8"/>
    <mergeCell ref="X9:X10"/>
    <mergeCell ref="X11:X12"/>
    <mergeCell ref="X13:X14"/>
    <mergeCell ref="W1:W2"/>
    <mergeCell ref="B3:B4"/>
    <mergeCell ref="B5:B6"/>
    <mergeCell ref="B7:B8"/>
    <mergeCell ref="U1:U2"/>
    <mergeCell ref="X1:X2"/>
    <mergeCell ref="R1:T2"/>
    <mergeCell ref="V1:V2"/>
    <mergeCell ref="B9:B10"/>
    <mergeCell ref="B11:B12"/>
    <mergeCell ref="L1:N2"/>
    <mergeCell ref="O1:Q2"/>
    <mergeCell ref="B1:B2"/>
    <mergeCell ref="C1:E2"/>
    <mergeCell ref="F1:H2"/>
    <mergeCell ref="I1:K2"/>
  </mergeCells>
  <phoneticPr fontId="0" type="noConversion"/>
  <printOptions horizontalCentered="1" verticalCentered="1" gridLinesSet="0"/>
  <pageMargins left="0.78740157480314965" right="0.78740157480314965" top="0.78740157480314965" bottom="0.78740157480314965" header="0.51181102362204722" footer="0.51181102362204722"/>
  <pageSetup paperSize="9" fitToHeight="0" orientation="landscape" horizontalDpi="4294967294" verticalDpi="4294967292" r:id="rId1"/>
  <headerFooter alignWithMargins="0"/>
  <colBreaks count="2" manualBreakCount="2">
    <brk id="65535" max="1048575" man="1"/>
    <brk id="65535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488CA0-9558-4BF8-A696-CC785CB8EB7D}">
  <sheetPr codeName="Tabelle11">
    <tabColor indexed="50"/>
  </sheetPr>
  <dimension ref="A1:X23"/>
  <sheetViews>
    <sheetView showGridLines="0" defaultGridColor="0" colorId="8" zoomScaleNormal="100" zoomScaleSheetLayoutView="75" workbookViewId="0"/>
  </sheetViews>
  <sheetFormatPr defaultColWidth="12" defaultRowHeight="12.75"/>
  <cols>
    <col min="1" max="1" width="3.42578125" style="21" customWidth="1"/>
    <col min="2" max="2" width="50.7109375" style="21" customWidth="1"/>
    <col min="3" max="3" width="2.42578125" style="69" customWidth="1"/>
    <col min="4" max="4" width="0.85546875" style="67" customWidth="1"/>
    <col min="5" max="5" width="2.42578125" style="68" customWidth="1"/>
    <col min="6" max="6" width="2.42578125" style="69" customWidth="1"/>
    <col min="7" max="7" width="0.85546875" style="67" customWidth="1"/>
    <col min="8" max="8" width="2.42578125" style="68" customWidth="1"/>
    <col min="9" max="9" width="2.42578125" style="69" customWidth="1"/>
    <col min="10" max="10" width="0.85546875" style="67" customWidth="1"/>
    <col min="11" max="11" width="2.42578125" style="68" customWidth="1"/>
    <col min="12" max="12" width="2.42578125" style="69" customWidth="1"/>
    <col min="13" max="13" width="0.85546875" style="67" customWidth="1"/>
    <col min="14" max="14" width="2.42578125" style="68" customWidth="1"/>
    <col min="15" max="15" width="2.42578125" style="21" customWidth="1"/>
    <col min="16" max="16" width="0.85546875" style="21" customWidth="1"/>
    <col min="17" max="18" width="2.42578125" style="21" customWidth="1"/>
    <col min="19" max="19" width="0.85546875" style="21" customWidth="1"/>
    <col min="20" max="20" width="2.42578125" style="21" customWidth="1"/>
    <col min="21" max="24" width="3.85546875" style="21" customWidth="1"/>
    <col min="25" max="16384" width="12" style="21"/>
  </cols>
  <sheetData>
    <row r="1" spans="1:24" ht="15" customHeight="1">
      <c r="A1" s="72"/>
      <c r="B1" s="129" t="s">
        <v>94</v>
      </c>
      <c r="C1" s="155">
        <v>1</v>
      </c>
      <c r="D1" s="150"/>
      <c r="E1" s="151"/>
      <c r="F1" s="149">
        <v>2</v>
      </c>
      <c r="G1" s="150"/>
      <c r="H1" s="151"/>
      <c r="I1" s="149">
        <v>3</v>
      </c>
      <c r="J1" s="150"/>
      <c r="K1" s="151"/>
      <c r="L1" s="149">
        <v>4</v>
      </c>
      <c r="M1" s="150"/>
      <c r="N1" s="151"/>
      <c r="O1" s="149">
        <v>5</v>
      </c>
      <c r="P1" s="150"/>
      <c r="Q1" s="151"/>
      <c r="R1" s="150">
        <v>6</v>
      </c>
      <c r="S1" s="150"/>
      <c r="T1" s="165"/>
      <c r="U1" s="161" t="s">
        <v>6</v>
      </c>
      <c r="V1" s="157" t="s">
        <v>7</v>
      </c>
      <c r="W1" s="157" t="s">
        <v>8</v>
      </c>
      <c r="X1" s="163" t="s">
        <v>9</v>
      </c>
    </row>
    <row r="2" spans="1:24" ht="15" customHeight="1" thickBot="1">
      <c r="A2" s="73"/>
      <c r="B2" s="130"/>
      <c r="C2" s="156"/>
      <c r="D2" s="153"/>
      <c r="E2" s="154"/>
      <c r="F2" s="152"/>
      <c r="G2" s="153"/>
      <c r="H2" s="154"/>
      <c r="I2" s="152"/>
      <c r="J2" s="153"/>
      <c r="K2" s="154"/>
      <c r="L2" s="152"/>
      <c r="M2" s="153"/>
      <c r="N2" s="154"/>
      <c r="O2" s="152"/>
      <c r="P2" s="153"/>
      <c r="Q2" s="154"/>
      <c r="R2" s="153"/>
      <c r="S2" s="153"/>
      <c r="T2" s="166"/>
      <c r="U2" s="162"/>
      <c r="V2" s="158"/>
      <c r="W2" s="158"/>
      <c r="X2" s="164"/>
    </row>
    <row r="3" spans="1:24" s="33" customFormat="1" ht="25.15" customHeight="1">
      <c r="A3" s="74">
        <v>1</v>
      </c>
      <c r="B3" s="159" t="s">
        <v>95</v>
      </c>
      <c r="C3" s="75"/>
      <c r="D3" s="76"/>
      <c r="E3" s="77"/>
      <c r="F3" s="78">
        <v>3</v>
      </c>
      <c r="G3" s="79" t="s">
        <v>10</v>
      </c>
      <c r="H3" s="78">
        <v>0</v>
      </c>
      <c r="I3" s="80"/>
      <c r="J3" s="79" t="s">
        <v>10</v>
      </c>
      <c r="K3" s="79"/>
      <c r="L3" s="81">
        <v>2</v>
      </c>
      <c r="M3" s="82" t="s">
        <v>10</v>
      </c>
      <c r="N3" s="83">
        <v>3</v>
      </c>
      <c r="O3" s="81">
        <v>3</v>
      </c>
      <c r="P3" s="82" t="s">
        <v>10</v>
      </c>
      <c r="Q3" s="83">
        <v>0</v>
      </c>
      <c r="R3" s="79">
        <v>3</v>
      </c>
      <c r="S3" s="79" t="s">
        <v>10</v>
      </c>
      <c r="T3" s="84">
        <v>0</v>
      </c>
      <c r="U3" s="85">
        <f>IF(C3&gt;E3,1,0)+IF(F3&gt;H3,1,0)+IF(I3&gt;K3,1,0)+IF(L3&gt;N3,1,0)+IF(O3&gt;Q3,1,0)+IF(R3&gt;T3,1,0)</f>
        <v>3</v>
      </c>
      <c r="V3" s="85">
        <f>IF(C3&lt;E3,1,0)+IF(F3&lt;H3,1,0)+IF(I3&lt;K3,1,0)+IF(L3&lt;N3,1,0)+IF(O3&lt;Q3,1,0)+IF(R3&lt;T3,1,0)</f>
        <v>1</v>
      </c>
      <c r="W3" s="86">
        <f>(U3*2)+(V3*1)</f>
        <v>7</v>
      </c>
      <c r="X3" s="168">
        <v>2</v>
      </c>
    </row>
    <row r="4" spans="1:24" s="43" customFormat="1" ht="13.15" customHeight="1">
      <c r="A4" s="87"/>
      <c r="B4" s="160"/>
      <c r="C4" s="88"/>
      <c r="D4" s="89"/>
      <c r="E4" s="89"/>
      <c r="F4" s="90">
        <v>6</v>
      </c>
      <c r="G4" s="91"/>
      <c r="H4" s="91"/>
      <c r="I4" s="90">
        <v>8</v>
      </c>
      <c r="J4" s="91"/>
      <c r="K4" s="91"/>
      <c r="L4" s="90">
        <v>11</v>
      </c>
      <c r="M4" s="91"/>
      <c r="N4" s="92"/>
      <c r="O4" s="90">
        <v>15</v>
      </c>
      <c r="P4" s="91"/>
      <c r="Q4" s="92"/>
      <c r="R4" s="93">
        <v>1</v>
      </c>
      <c r="S4" s="91"/>
      <c r="T4" s="94"/>
      <c r="U4" s="95"/>
      <c r="V4" s="95"/>
      <c r="W4" s="96"/>
      <c r="X4" s="169"/>
    </row>
    <row r="5" spans="1:24" s="33" customFormat="1" ht="25.15" customHeight="1">
      <c r="A5" s="74">
        <f>A3+1</f>
        <v>2</v>
      </c>
      <c r="B5" s="147" t="s">
        <v>212</v>
      </c>
      <c r="C5" s="97">
        <f>IF(H3="","",H3)</f>
        <v>0</v>
      </c>
      <c r="D5" s="98" t="s">
        <v>10</v>
      </c>
      <c r="E5" s="98">
        <f>IF(F3="","",F3)</f>
        <v>3</v>
      </c>
      <c r="F5" s="99"/>
      <c r="G5" s="76"/>
      <c r="H5" s="76"/>
      <c r="I5" s="80"/>
      <c r="J5" s="79" t="s">
        <v>10</v>
      </c>
      <c r="K5" s="79"/>
      <c r="L5" s="80">
        <v>0</v>
      </c>
      <c r="M5" s="79" t="s">
        <v>10</v>
      </c>
      <c r="N5" s="100">
        <v>3</v>
      </c>
      <c r="O5" s="80">
        <v>3</v>
      </c>
      <c r="P5" s="79" t="s">
        <v>10</v>
      </c>
      <c r="Q5" s="100">
        <v>2</v>
      </c>
      <c r="R5" s="79">
        <v>3</v>
      </c>
      <c r="S5" s="79" t="s">
        <v>10</v>
      </c>
      <c r="T5" s="84">
        <v>0</v>
      </c>
      <c r="U5" s="85">
        <f>IF(C5&gt;E5,1,0)+IF(F5&gt;H5,1,0)+IF(I5&gt;K5,1,0)+IF(L5&gt;N5,1,0)+IF(O5&gt;Q5,1,0)+IF(R5&gt;T5,1,0)</f>
        <v>2</v>
      </c>
      <c r="V5" s="85">
        <f>IF(C5&lt;E5,1,0)+IF(F5&lt;H5,1,0)+IF(I5&lt;K5,1,0)+IF(L5&lt;N5,1,0)+IF(O5&lt;Q5,1,0)+IF(R5&lt;T5,1,0)</f>
        <v>2</v>
      </c>
      <c r="W5" s="101">
        <f>(U5*2)+(V5*1)</f>
        <v>6</v>
      </c>
      <c r="X5" s="170">
        <v>3</v>
      </c>
    </row>
    <row r="6" spans="1:24" s="43" customFormat="1" ht="13.15" customHeight="1">
      <c r="A6" s="87"/>
      <c r="B6" s="148"/>
      <c r="C6" s="102"/>
      <c r="D6" s="103"/>
      <c r="E6" s="103"/>
      <c r="F6" s="88"/>
      <c r="G6" s="89"/>
      <c r="H6" s="89"/>
      <c r="I6" s="104">
        <v>12</v>
      </c>
      <c r="J6" s="91"/>
      <c r="K6" s="91"/>
      <c r="L6" s="104">
        <v>14</v>
      </c>
      <c r="M6" s="91"/>
      <c r="N6" s="92"/>
      <c r="O6" s="104">
        <v>2</v>
      </c>
      <c r="P6" s="91"/>
      <c r="Q6" s="92"/>
      <c r="R6" s="91">
        <v>7</v>
      </c>
      <c r="S6" s="91"/>
      <c r="T6" s="94"/>
      <c r="U6" s="95"/>
      <c r="V6" s="95"/>
      <c r="W6" s="96"/>
      <c r="X6" s="169"/>
    </row>
    <row r="7" spans="1:24" s="33" customFormat="1" ht="25.15" customHeight="1">
      <c r="A7" s="74">
        <f>A5+1</f>
        <v>3</v>
      </c>
      <c r="B7" s="147" t="s">
        <v>155</v>
      </c>
      <c r="C7" s="97" t="str">
        <f>IF(K3="","",K3)</f>
        <v/>
      </c>
      <c r="D7" s="98" t="s">
        <v>10</v>
      </c>
      <c r="E7" s="98" t="str">
        <f>IF(I3="","",I3)</f>
        <v/>
      </c>
      <c r="F7" s="105" t="str">
        <f>IF(K5="","",K5)</f>
        <v/>
      </c>
      <c r="G7" s="106" t="s">
        <v>10</v>
      </c>
      <c r="H7" s="98" t="str">
        <f>IF(I5="","",I5)</f>
        <v/>
      </c>
      <c r="I7" s="99"/>
      <c r="J7" s="76"/>
      <c r="K7" s="76"/>
      <c r="L7" s="80"/>
      <c r="M7" s="79" t="s">
        <v>10</v>
      </c>
      <c r="N7" s="100"/>
      <c r="O7" s="80"/>
      <c r="P7" s="79" t="s">
        <v>10</v>
      </c>
      <c r="Q7" s="100"/>
      <c r="R7" s="79"/>
      <c r="S7" s="79" t="s">
        <v>10</v>
      </c>
      <c r="T7" s="84"/>
      <c r="U7" s="85">
        <f>IF(C7&gt;E7,1,0)+IF(F7&gt;H7,1,0)+IF(I7&gt;K7,1,0)+IF(L7&gt;N7,1,0)+IF(O7&gt;Q7,1,0)+IF(R7&gt;T7,1,0)</f>
        <v>0</v>
      </c>
      <c r="V7" s="85">
        <f>IF(C7&lt;E7,1,0)+IF(F7&lt;H7,1,0)+IF(I7&lt;K7,1,0)+IF(L7&lt;N7,1,0)+IF(O7&lt;Q7,1,0)+IF(R7&lt;T7,1,0)</f>
        <v>0</v>
      </c>
      <c r="W7" s="101">
        <f>(U7*2)+(V7*1)</f>
        <v>0</v>
      </c>
      <c r="X7" s="170">
        <v>6</v>
      </c>
    </row>
    <row r="8" spans="1:24" s="52" customFormat="1" ht="13.15" customHeight="1">
      <c r="A8" s="87"/>
      <c r="B8" s="148"/>
      <c r="C8" s="102"/>
      <c r="D8" s="103"/>
      <c r="E8" s="103"/>
      <c r="F8" s="107"/>
      <c r="G8" s="108"/>
      <c r="H8" s="108"/>
      <c r="I8" s="88"/>
      <c r="J8" s="89"/>
      <c r="K8" s="89"/>
      <c r="L8" s="104">
        <v>3</v>
      </c>
      <c r="M8" s="91"/>
      <c r="N8" s="92"/>
      <c r="O8" s="104">
        <v>5</v>
      </c>
      <c r="P8" s="91"/>
      <c r="Q8" s="92"/>
      <c r="R8" s="91">
        <v>13</v>
      </c>
      <c r="S8" s="91"/>
      <c r="T8" s="94"/>
      <c r="U8" s="95"/>
      <c r="V8" s="95"/>
      <c r="W8" s="96"/>
      <c r="X8" s="169"/>
    </row>
    <row r="9" spans="1:24" s="33" customFormat="1" ht="25.15" customHeight="1">
      <c r="A9" s="74">
        <v>4</v>
      </c>
      <c r="B9" s="147" t="s">
        <v>97</v>
      </c>
      <c r="C9" s="105">
        <f>IF(N3="","",N3)</f>
        <v>3</v>
      </c>
      <c r="D9" s="106" t="s">
        <v>10</v>
      </c>
      <c r="E9" s="98">
        <f>IF(L3="","",L3)</f>
        <v>2</v>
      </c>
      <c r="F9" s="105">
        <f>IF(N5="","",N5)</f>
        <v>3</v>
      </c>
      <c r="G9" s="106" t="s">
        <v>10</v>
      </c>
      <c r="H9" s="98">
        <f>IF(L5="","",L5)</f>
        <v>0</v>
      </c>
      <c r="I9" s="105" t="str">
        <f>IF(N7="","",N7)</f>
        <v/>
      </c>
      <c r="J9" s="106" t="s">
        <v>10</v>
      </c>
      <c r="K9" s="98" t="str">
        <f>IF(L7="","",L7)</f>
        <v/>
      </c>
      <c r="L9" s="99"/>
      <c r="M9" s="76"/>
      <c r="N9" s="109"/>
      <c r="O9" s="80">
        <v>3</v>
      </c>
      <c r="P9" s="79" t="s">
        <v>10</v>
      </c>
      <c r="Q9" s="100">
        <v>0</v>
      </c>
      <c r="R9" s="79">
        <v>3</v>
      </c>
      <c r="S9" s="79" t="s">
        <v>10</v>
      </c>
      <c r="T9" s="84">
        <v>0</v>
      </c>
      <c r="U9" s="85">
        <f>IF(C9&gt;E9,1,0)+IF(F9&gt;H9,1,0)+IF(I9&gt;K9,1,0)+IF(L9&gt;N9,1,0)+IF(O9&gt;Q9,1,0)+IF(R9&gt;T9,1,0)</f>
        <v>4</v>
      </c>
      <c r="V9" s="85">
        <f>IF(C9&lt;E9,1,0)+IF(F9&lt;H9,1,0)+IF(I9&lt;K9,1,0)+IF(L9&lt;N9,1,0)+IF(O9&lt;Q9,1,0)+IF(R9&lt;T9,1,0)</f>
        <v>0</v>
      </c>
      <c r="W9" s="101">
        <f>(U9*2)+(V9*1)</f>
        <v>8</v>
      </c>
      <c r="X9" s="170">
        <v>1</v>
      </c>
    </row>
    <row r="10" spans="1:24" s="52" customFormat="1" ht="13.15" customHeight="1">
      <c r="A10" s="87"/>
      <c r="B10" s="148"/>
      <c r="C10" s="102"/>
      <c r="D10" s="103"/>
      <c r="E10" s="103"/>
      <c r="F10" s="107"/>
      <c r="G10" s="108"/>
      <c r="H10" s="108"/>
      <c r="I10" s="107"/>
      <c r="J10" s="108"/>
      <c r="K10" s="108"/>
      <c r="L10" s="88"/>
      <c r="M10" s="89"/>
      <c r="N10" s="110"/>
      <c r="O10" s="104">
        <v>9</v>
      </c>
      <c r="P10" s="91"/>
      <c r="Q10" s="92"/>
      <c r="R10" s="91">
        <v>4</v>
      </c>
      <c r="S10" s="91"/>
      <c r="T10" s="94"/>
      <c r="U10" s="95"/>
      <c r="V10" s="95"/>
      <c r="W10" s="96"/>
      <c r="X10" s="169"/>
    </row>
    <row r="11" spans="1:24" ht="25.35" customHeight="1">
      <c r="A11" s="74">
        <v>5</v>
      </c>
      <c r="B11" s="147" t="s">
        <v>98</v>
      </c>
      <c r="C11" s="97">
        <f>IF(Q3="","",Q3)</f>
        <v>0</v>
      </c>
      <c r="D11" s="98" t="s">
        <v>10</v>
      </c>
      <c r="E11" s="98">
        <f>IF(O3="","",O3)</f>
        <v>3</v>
      </c>
      <c r="F11" s="105">
        <f>IF(Q5="","",Q5)</f>
        <v>2</v>
      </c>
      <c r="G11" s="106" t="s">
        <v>10</v>
      </c>
      <c r="H11" s="98">
        <f>IF(O5="","",O5)</f>
        <v>3</v>
      </c>
      <c r="I11" s="105" t="str">
        <f>IF(Q7="","",Q7)</f>
        <v/>
      </c>
      <c r="J11" s="106" t="s">
        <v>10</v>
      </c>
      <c r="K11" s="98" t="str">
        <f>IF(O7="","",O7)</f>
        <v/>
      </c>
      <c r="L11" s="105">
        <f>IF(Q9="","",Q9)</f>
        <v>0</v>
      </c>
      <c r="M11" s="106" t="s">
        <v>10</v>
      </c>
      <c r="N11" s="98">
        <f>IF(O9="","",O9)</f>
        <v>3</v>
      </c>
      <c r="O11" s="99"/>
      <c r="P11" s="76"/>
      <c r="Q11" s="109"/>
      <c r="R11" s="79">
        <v>3</v>
      </c>
      <c r="S11" s="79" t="s">
        <v>10</v>
      </c>
      <c r="T11" s="84">
        <v>0</v>
      </c>
      <c r="U11" s="85">
        <f>IF(C11&gt;E11,1,0)+IF(F11&gt;H11,1,0)+IF(I11&gt;K11,1,0)+IF(L11&gt;N11,1,0)+IF(O11&gt;Q11,1,0)+IF(R11&gt;T11,1,0)</f>
        <v>1</v>
      </c>
      <c r="V11" s="85">
        <f>IF(C11&lt;E11,1,0)+IF(F11&lt;H11,1,0)+IF(I11&lt;K11,1,0)+IF(L11&lt;N11,1,0)+IF(O11&lt;Q11,1,0)+IF(R11&lt;T11,1,0)</f>
        <v>3</v>
      </c>
      <c r="W11" s="101">
        <f>(U11*2)+(V11*1)</f>
        <v>5</v>
      </c>
      <c r="X11" s="170">
        <v>4</v>
      </c>
    </row>
    <row r="12" spans="1:24" ht="12.75" customHeight="1">
      <c r="A12" s="87"/>
      <c r="B12" s="148"/>
      <c r="C12" s="102"/>
      <c r="D12" s="103"/>
      <c r="E12" s="103"/>
      <c r="F12" s="107"/>
      <c r="G12" s="108"/>
      <c r="H12" s="108"/>
      <c r="I12" s="107"/>
      <c r="J12" s="108"/>
      <c r="K12" s="108"/>
      <c r="L12" s="107"/>
      <c r="M12" s="108"/>
      <c r="N12" s="108"/>
      <c r="O12" s="88"/>
      <c r="P12" s="89"/>
      <c r="Q12" s="110"/>
      <c r="R12" s="91">
        <v>10</v>
      </c>
      <c r="S12" s="91"/>
      <c r="T12" s="94"/>
      <c r="U12" s="95"/>
      <c r="V12" s="95"/>
      <c r="W12" s="96"/>
      <c r="X12" s="169"/>
    </row>
    <row r="13" spans="1:24" ht="25.35" customHeight="1">
      <c r="A13" s="74">
        <v>6</v>
      </c>
      <c r="B13" s="147" t="s">
        <v>99</v>
      </c>
      <c r="C13" s="105">
        <f>IF(T3="","",T3)</f>
        <v>0</v>
      </c>
      <c r="D13" s="106" t="s">
        <v>10</v>
      </c>
      <c r="E13" s="98">
        <f>IF(R3="","",R3)</f>
        <v>3</v>
      </c>
      <c r="F13" s="105">
        <f>IF(T5="","",T5)</f>
        <v>0</v>
      </c>
      <c r="G13" s="106" t="s">
        <v>10</v>
      </c>
      <c r="H13" s="98">
        <f>IF(R5="","",R5)</f>
        <v>3</v>
      </c>
      <c r="I13" s="105" t="str">
        <f>IF(T7="","",T7)</f>
        <v/>
      </c>
      <c r="J13" s="106" t="s">
        <v>10</v>
      </c>
      <c r="K13" s="98" t="str">
        <f>IF(R7="","",R7)</f>
        <v/>
      </c>
      <c r="L13" s="105">
        <f>IF(T9="","",T9)</f>
        <v>0</v>
      </c>
      <c r="M13" s="106" t="s">
        <v>10</v>
      </c>
      <c r="N13" s="98">
        <f>IF(R9="","",R9)</f>
        <v>3</v>
      </c>
      <c r="O13" s="105">
        <f>IF(T11="","",T11)</f>
        <v>0</v>
      </c>
      <c r="P13" s="106" t="s">
        <v>10</v>
      </c>
      <c r="Q13" s="98">
        <f>IF(R11="","",R11)</f>
        <v>3</v>
      </c>
      <c r="R13" s="99"/>
      <c r="S13" s="76"/>
      <c r="T13" s="111"/>
      <c r="U13" s="85">
        <f>IF(C13&gt;E13,1,0)+IF(F13&gt;H13,1,0)+IF(I13&gt;K13,1,0)+IF(L13&gt;N13,1,0)+IF(O13&gt;Q13,1,0)+IF(R13&gt;T13,1,0)</f>
        <v>0</v>
      </c>
      <c r="V13" s="85">
        <f>IF(C13&lt;E13,1,0)+IF(F13&lt;H13,1,0)+IF(I13&lt;K13,1,0)+IF(L13&lt;N13,1,0)+IF(O13&lt;Q13,1,0)+IF(R13&lt;T13,1,0)</f>
        <v>4</v>
      </c>
      <c r="W13" s="101">
        <f>(U13*2)+(V13*1)</f>
        <v>4</v>
      </c>
      <c r="X13" s="170">
        <v>5</v>
      </c>
    </row>
    <row r="14" spans="1:24" ht="13.5" customHeight="1" thickBot="1">
      <c r="A14" s="112"/>
      <c r="B14" s="167"/>
      <c r="C14" s="113"/>
      <c r="D14" s="114"/>
      <c r="E14" s="114"/>
      <c r="F14" s="113"/>
      <c r="G14" s="114"/>
      <c r="H14" s="114"/>
      <c r="I14" s="113"/>
      <c r="J14" s="114"/>
      <c r="K14" s="114"/>
      <c r="L14" s="113"/>
      <c r="M14" s="114"/>
      <c r="N14" s="114"/>
      <c r="O14" s="113"/>
      <c r="P14" s="114"/>
      <c r="Q14" s="114"/>
      <c r="R14" s="115"/>
      <c r="S14" s="116"/>
      <c r="T14" s="117"/>
      <c r="U14" s="118"/>
      <c r="V14" s="118"/>
      <c r="W14" s="119"/>
      <c r="X14" s="171"/>
    </row>
    <row r="17" spans="1:5" ht="20.100000000000001" customHeight="1">
      <c r="A17" s="64"/>
      <c r="B17" s="65" t="s">
        <v>11</v>
      </c>
      <c r="C17" s="66"/>
    </row>
    <row r="18" spans="1:5" ht="24.95" customHeight="1">
      <c r="A18" s="64" t="s">
        <v>12</v>
      </c>
      <c r="B18" s="70" t="str">
        <f>IF($X$3=1,$B$3,IF($X$5=1,$B$5,IF($X$7=1,$B$7,IF($X$9=1,$B$9,IF(X11=1,B11,IF(X13=1,B13,""))))))</f>
        <v>Lehner Patrick  (OÖ)</v>
      </c>
      <c r="C18" s="66"/>
      <c r="E18" s="71"/>
    </row>
    <row r="19" spans="1:5" ht="24.95" customHeight="1">
      <c r="A19" s="64" t="s">
        <v>13</v>
      </c>
      <c r="B19" s="70" t="str">
        <f>IF($X$3=2,$B$3,IF($X$5=2,$B$5,IF($X$7=2,$B$7,IF($X$9=2,$B$9,IF(X11=2,B11,IF(X13=2,B13,""))))))</f>
        <v>Schmid Tobias  (W)</v>
      </c>
      <c r="C19" s="66"/>
      <c r="E19" s="71"/>
    </row>
    <row r="20" spans="1:5" ht="24.95" customHeight="1">
      <c r="A20" s="64" t="s">
        <v>14</v>
      </c>
      <c r="B20" s="70" t="str">
        <f>IF($X$3=3,$B$3,IF($X$5=3,$B$5,IF($X$7=3,$B$7,IF($X$9=3,$B$9,IF(X11=3,B11,IF(X13=3,B13,""))))))</f>
        <v>Marchl Philipp (S)</v>
      </c>
      <c r="C20" s="66"/>
      <c r="E20" s="71"/>
    </row>
    <row r="21" spans="1:5" ht="24.95" customHeight="1">
      <c r="A21" s="64" t="s">
        <v>15</v>
      </c>
      <c r="B21" s="70" t="str">
        <f>IF($X$3=4,$B$3,IF($X$5=4,$B$5,IF($X$7=4,$B$7,IF($X$9=4,$B$9,IF(X11=4,B11,IF(X13=4,B13,""))))))</f>
        <v>Szlezak Wolfgang  (NÖ)</v>
      </c>
      <c r="C21" s="66"/>
      <c r="E21" s="71"/>
    </row>
    <row r="22" spans="1:5" ht="24.95" customHeight="1">
      <c r="A22" s="64" t="s">
        <v>92</v>
      </c>
      <c r="B22" s="70" t="str">
        <f>IF($X$3=5,$B$3,IF($X$5=5,$B$5,IF($X$7=5,$B$7,IF($X$9=5,$B$9,IF(X11=5,B11,IF(X13=5,B13,""))))))</f>
        <v>Mayrhofer Roman  (V)</v>
      </c>
      <c r="C22" s="66"/>
      <c r="E22" s="71"/>
    </row>
    <row r="23" spans="1:5" ht="24.95" customHeight="1">
      <c r="A23" s="64" t="s">
        <v>93</v>
      </c>
      <c r="B23" s="70" t="str">
        <f>IF($X$3=6,$B$3,IF($X$5=6,$B$5,IF($X$7=6,$B$7,IF($X$9=6,$B$9,IF(X11=6,B11,IF(X13=6,B13,""))))))</f>
        <v>SPIELFREI</v>
      </c>
      <c r="C23" s="66"/>
      <c r="E23" s="71"/>
    </row>
  </sheetData>
  <mergeCells count="23">
    <mergeCell ref="B11:B12"/>
    <mergeCell ref="L1:N2"/>
    <mergeCell ref="O1:Q2"/>
    <mergeCell ref="B1:B2"/>
    <mergeCell ref="C1:E2"/>
    <mergeCell ref="F1:H2"/>
    <mergeCell ref="I1:K2"/>
    <mergeCell ref="W1:W2"/>
    <mergeCell ref="B3:B4"/>
    <mergeCell ref="B5:B6"/>
    <mergeCell ref="B7:B8"/>
    <mergeCell ref="U1:U2"/>
    <mergeCell ref="B9:B10"/>
    <mergeCell ref="X1:X2"/>
    <mergeCell ref="R1:T2"/>
    <mergeCell ref="B13:B14"/>
    <mergeCell ref="X3:X4"/>
    <mergeCell ref="X5:X6"/>
    <mergeCell ref="X7:X8"/>
    <mergeCell ref="X9:X10"/>
    <mergeCell ref="X11:X12"/>
    <mergeCell ref="X13:X14"/>
    <mergeCell ref="V1:V2"/>
  </mergeCells>
  <phoneticPr fontId="0" type="noConversion"/>
  <printOptions horizontalCentered="1" verticalCentered="1" gridLinesSet="0"/>
  <pageMargins left="0.78740157480314965" right="0.78740157480314965" top="0.78740157480314965" bottom="0.78740157480314965" header="0.51181102362204722" footer="0.51181102362204722"/>
  <pageSetup paperSize="9" fitToHeight="0" orientation="landscape" horizontalDpi="4294967294" verticalDpi="4294967292" r:id="rId1"/>
  <headerFooter alignWithMargins="0"/>
  <colBreaks count="2" manualBreakCount="2">
    <brk id="65535" max="1048575" man="1"/>
    <brk id="65535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8E8BA4-E5F3-43EF-8EA4-942D07DBDE34}">
  <sheetPr codeName="Tabelle10">
    <tabColor indexed="50"/>
  </sheetPr>
  <dimension ref="A1:X23"/>
  <sheetViews>
    <sheetView showGridLines="0" defaultGridColor="0" colorId="8" zoomScaleNormal="100" zoomScaleSheetLayoutView="75" workbookViewId="0"/>
  </sheetViews>
  <sheetFormatPr defaultColWidth="12" defaultRowHeight="12.75"/>
  <cols>
    <col min="1" max="1" width="3.42578125" style="21" customWidth="1"/>
    <col min="2" max="2" width="50.7109375" style="21" customWidth="1"/>
    <col min="3" max="3" width="2.42578125" style="69" customWidth="1"/>
    <col min="4" max="4" width="0.85546875" style="67" customWidth="1"/>
    <col min="5" max="5" width="2.42578125" style="68" customWidth="1"/>
    <col min="6" max="6" width="2.42578125" style="69" customWidth="1"/>
    <col min="7" max="7" width="0.85546875" style="67" customWidth="1"/>
    <col min="8" max="8" width="2.42578125" style="68" customWidth="1"/>
    <col min="9" max="9" width="2.42578125" style="69" customWidth="1"/>
    <col min="10" max="10" width="0.85546875" style="67" customWidth="1"/>
    <col min="11" max="11" width="2.42578125" style="68" customWidth="1"/>
    <col min="12" max="12" width="2.42578125" style="69" customWidth="1"/>
    <col min="13" max="13" width="0.85546875" style="67" customWidth="1"/>
    <col min="14" max="14" width="2.42578125" style="68" customWidth="1"/>
    <col min="15" max="15" width="2.42578125" style="21" customWidth="1"/>
    <col min="16" max="16" width="0.85546875" style="21" customWidth="1"/>
    <col min="17" max="18" width="2.42578125" style="21" customWidth="1"/>
    <col min="19" max="19" width="0.85546875" style="21" customWidth="1"/>
    <col min="20" max="20" width="2.42578125" style="21" customWidth="1"/>
    <col min="21" max="24" width="3.85546875" style="21" customWidth="1"/>
    <col min="25" max="16384" width="12" style="21"/>
  </cols>
  <sheetData>
    <row r="1" spans="1:24" ht="15" customHeight="1">
      <c r="A1" s="72"/>
      <c r="B1" s="129" t="s">
        <v>100</v>
      </c>
      <c r="C1" s="155">
        <v>1</v>
      </c>
      <c r="D1" s="150"/>
      <c r="E1" s="151"/>
      <c r="F1" s="149">
        <v>2</v>
      </c>
      <c r="G1" s="150"/>
      <c r="H1" s="151"/>
      <c r="I1" s="149">
        <v>3</v>
      </c>
      <c r="J1" s="150"/>
      <c r="K1" s="151"/>
      <c r="L1" s="149">
        <v>4</v>
      </c>
      <c r="M1" s="150"/>
      <c r="N1" s="151"/>
      <c r="O1" s="149">
        <v>5</v>
      </c>
      <c r="P1" s="150"/>
      <c r="Q1" s="151"/>
      <c r="R1" s="150">
        <v>6</v>
      </c>
      <c r="S1" s="150"/>
      <c r="T1" s="165"/>
      <c r="U1" s="161" t="s">
        <v>6</v>
      </c>
      <c r="V1" s="157" t="s">
        <v>7</v>
      </c>
      <c r="W1" s="157" t="s">
        <v>8</v>
      </c>
      <c r="X1" s="163" t="s">
        <v>9</v>
      </c>
    </row>
    <row r="2" spans="1:24" ht="15" customHeight="1" thickBot="1">
      <c r="A2" s="73"/>
      <c r="B2" s="130"/>
      <c r="C2" s="156"/>
      <c r="D2" s="153"/>
      <c r="E2" s="154"/>
      <c r="F2" s="152"/>
      <c r="G2" s="153"/>
      <c r="H2" s="154"/>
      <c r="I2" s="152"/>
      <c r="J2" s="153"/>
      <c r="K2" s="154"/>
      <c r="L2" s="152"/>
      <c r="M2" s="153"/>
      <c r="N2" s="154"/>
      <c r="O2" s="152"/>
      <c r="P2" s="153"/>
      <c r="Q2" s="154"/>
      <c r="R2" s="153"/>
      <c r="S2" s="153"/>
      <c r="T2" s="166"/>
      <c r="U2" s="162"/>
      <c r="V2" s="158"/>
      <c r="W2" s="158"/>
      <c r="X2" s="164"/>
    </row>
    <row r="3" spans="1:24" s="33" customFormat="1" ht="25.15" customHeight="1">
      <c r="A3" s="74">
        <v>1</v>
      </c>
      <c r="B3" s="159" t="s">
        <v>101</v>
      </c>
      <c r="C3" s="75"/>
      <c r="D3" s="76"/>
      <c r="E3" s="77"/>
      <c r="F3" s="78"/>
      <c r="G3" s="79" t="s">
        <v>10</v>
      </c>
      <c r="H3" s="78"/>
      <c r="I3" s="80">
        <v>3</v>
      </c>
      <c r="J3" s="79" t="s">
        <v>10</v>
      </c>
      <c r="K3" s="79">
        <v>0</v>
      </c>
      <c r="L3" s="81">
        <v>3</v>
      </c>
      <c r="M3" s="82" t="s">
        <v>10</v>
      </c>
      <c r="N3" s="83">
        <v>0</v>
      </c>
      <c r="O3" s="81">
        <v>2</v>
      </c>
      <c r="P3" s="82" t="s">
        <v>10</v>
      </c>
      <c r="Q3" s="83">
        <v>3</v>
      </c>
      <c r="R3" s="79">
        <v>3</v>
      </c>
      <c r="S3" s="79" t="s">
        <v>10</v>
      </c>
      <c r="T3" s="84">
        <v>0</v>
      </c>
      <c r="U3" s="85">
        <f>IF(C3&gt;E3,1,0)+IF(F3&gt;H3,1,0)+IF(I3&gt;K3,1,0)+IF(L3&gt;N3,1,0)+IF(O3&gt;Q3,1,0)+IF(R3&gt;T3,1,0)</f>
        <v>3</v>
      </c>
      <c r="V3" s="85">
        <f>IF(C3&lt;E3,1,0)+IF(F3&lt;H3,1,0)+IF(I3&lt;K3,1,0)+IF(L3&lt;N3,1,0)+IF(O3&lt;Q3,1,0)+IF(R3&lt;T3,1,0)</f>
        <v>1</v>
      </c>
      <c r="W3" s="86">
        <f>(U3*2)+(V3*1)</f>
        <v>7</v>
      </c>
      <c r="X3" s="168">
        <v>1</v>
      </c>
    </row>
    <row r="4" spans="1:24" s="43" customFormat="1" ht="13.15" customHeight="1">
      <c r="A4" s="87"/>
      <c r="B4" s="160"/>
      <c r="C4" s="88"/>
      <c r="D4" s="89"/>
      <c r="E4" s="89"/>
      <c r="F4" s="90">
        <v>6</v>
      </c>
      <c r="G4" s="91"/>
      <c r="H4" s="91"/>
      <c r="I4" s="90">
        <v>8</v>
      </c>
      <c r="J4" s="91"/>
      <c r="K4" s="91"/>
      <c r="L4" s="90">
        <v>11</v>
      </c>
      <c r="M4" s="91"/>
      <c r="N4" s="92"/>
      <c r="O4" s="90">
        <v>15</v>
      </c>
      <c r="P4" s="91"/>
      <c r="Q4" s="92"/>
      <c r="R4" s="93">
        <v>1</v>
      </c>
      <c r="S4" s="91"/>
      <c r="T4" s="94"/>
      <c r="U4" s="95"/>
      <c r="V4" s="95"/>
      <c r="W4" s="96"/>
      <c r="X4" s="169"/>
    </row>
    <row r="5" spans="1:24" s="33" customFormat="1" ht="25.15" customHeight="1">
      <c r="A5" s="74">
        <f>A3+1</f>
        <v>2</v>
      </c>
      <c r="B5" s="147" t="s">
        <v>155</v>
      </c>
      <c r="C5" s="97" t="str">
        <f>IF(H3="","",H3)</f>
        <v/>
      </c>
      <c r="D5" s="98" t="s">
        <v>10</v>
      </c>
      <c r="E5" s="98" t="str">
        <f>IF(F3="","",F3)</f>
        <v/>
      </c>
      <c r="F5" s="99"/>
      <c r="G5" s="76"/>
      <c r="H5" s="76"/>
      <c r="I5" s="80"/>
      <c r="J5" s="79" t="s">
        <v>10</v>
      </c>
      <c r="K5" s="79"/>
      <c r="L5" s="80"/>
      <c r="M5" s="79" t="s">
        <v>10</v>
      </c>
      <c r="N5" s="100"/>
      <c r="O5" s="80"/>
      <c r="P5" s="79" t="s">
        <v>10</v>
      </c>
      <c r="Q5" s="100"/>
      <c r="R5" s="79"/>
      <c r="S5" s="79" t="s">
        <v>10</v>
      </c>
      <c r="T5" s="84"/>
      <c r="U5" s="85">
        <f>IF(C5&gt;E5,1,0)+IF(F5&gt;H5,1,0)+IF(I5&gt;K5,1,0)+IF(L5&gt;N5,1,0)+IF(O5&gt;Q5,1,0)+IF(R5&gt;T5,1,0)</f>
        <v>0</v>
      </c>
      <c r="V5" s="85">
        <f>IF(C5&lt;E5,1,0)+IF(F5&lt;H5,1,0)+IF(I5&lt;K5,1,0)+IF(L5&lt;N5,1,0)+IF(O5&lt;Q5,1,0)+IF(R5&lt;T5,1,0)</f>
        <v>0</v>
      </c>
      <c r="W5" s="101">
        <f>(U5*2)+(V5*1)</f>
        <v>0</v>
      </c>
      <c r="X5" s="170">
        <v>6</v>
      </c>
    </row>
    <row r="6" spans="1:24" s="43" customFormat="1" ht="13.15" customHeight="1">
      <c r="A6" s="87"/>
      <c r="B6" s="148"/>
      <c r="C6" s="102"/>
      <c r="D6" s="103"/>
      <c r="E6" s="103"/>
      <c r="F6" s="88"/>
      <c r="G6" s="89"/>
      <c r="H6" s="89"/>
      <c r="I6" s="104">
        <v>12</v>
      </c>
      <c r="J6" s="91"/>
      <c r="K6" s="91"/>
      <c r="L6" s="104">
        <v>14</v>
      </c>
      <c r="M6" s="91"/>
      <c r="N6" s="92"/>
      <c r="O6" s="104">
        <v>2</v>
      </c>
      <c r="P6" s="91"/>
      <c r="Q6" s="92"/>
      <c r="R6" s="91">
        <v>7</v>
      </c>
      <c r="S6" s="91"/>
      <c r="T6" s="94"/>
      <c r="U6" s="95"/>
      <c r="V6" s="95"/>
      <c r="W6" s="96"/>
      <c r="X6" s="169"/>
    </row>
    <row r="7" spans="1:24" s="33" customFormat="1" ht="25.15" customHeight="1">
      <c r="A7" s="74">
        <f>A5+1</f>
        <v>3</v>
      </c>
      <c r="B7" s="147" t="s">
        <v>236</v>
      </c>
      <c r="C7" s="97">
        <f>IF(K3="","",K3)</f>
        <v>0</v>
      </c>
      <c r="D7" s="98" t="s">
        <v>10</v>
      </c>
      <c r="E7" s="98">
        <f>IF(I3="","",I3)</f>
        <v>3</v>
      </c>
      <c r="F7" s="105" t="str">
        <f>IF(K5="","",K5)</f>
        <v/>
      </c>
      <c r="G7" s="106" t="s">
        <v>10</v>
      </c>
      <c r="H7" s="98" t="str">
        <f>IF(I5="","",I5)</f>
        <v/>
      </c>
      <c r="I7" s="99"/>
      <c r="J7" s="76"/>
      <c r="K7" s="76"/>
      <c r="L7" s="80">
        <v>3</v>
      </c>
      <c r="M7" s="79" t="s">
        <v>10</v>
      </c>
      <c r="N7" s="100">
        <v>1</v>
      </c>
      <c r="O7" s="80">
        <v>1</v>
      </c>
      <c r="P7" s="79" t="s">
        <v>10</v>
      </c>
      <c r="Q7" s="100">
        <v>3</v>
      </c>
      <c r="R7" s="79">
        <v>0</v>
      </c>
      <c r="S7" s="79" t="s">
        <v>10</v>
      </c>
      <c r="T7" s="84">
        <v>3</v>
      </c>
      <c r="U7" s="85">
        <f>IF(C7&gt;E7,1,0)+IF(F7&gt;H7,1,0)+IF(I7&gt;K7,1,0)+IF(L7&gt;N7,1,0)+IF(O7&gt;Q7,1,0)+IF(R7&gt;T7,1,0)</f>
        <v>1</v>
      </c>
      <c r="V7" s="85">
        <f>IF(C7&lt;E7,1,0)+IF(F7&lt;H7,1,0)+IF(I7&lt;K7,1,0)+IF(L7&lt;N7,1,0)+IF(O7&lt;Q7,1,0)+IF(R7&lt;T7,1,0)</f>
        <v>3</v>
      </c>
      <c r="W7" s="101">
        <f>(U7*2)+(V7*1)</f>
        <v>5</v>
      </c>
      <c r="X7" s="170">
        <v>4</v>
      </c>
    </row>
    <row r="8" spans="1:24" s="52" customFormat="1" ht="13.15" customHeight="1">
      <c r="A8" s="87"/>
      <c r="B8" s="148"/>
      <c r="C8" s="102"/>
      <c r="D8" s="103"/>
      <c r="E8" s="103"/>
      <c r="F8" s="107"/>
      <c r="G8" s="108"/>
      <c r="H8" s="108"/>
      <c r="I8" s="88"/>
      <c r="J8" s="89"/>
      <c r="K8" s="89"/>
      <c r="L8" s="104">
        <v>3</v>
      </c>
      <c r="M8" s="91"/>
      <c r="N8" s="92"/>
      <c r="O8" s="104">
        <v>5</v>
      </c>
      <c r="P8" s="91"/>
      <c r="Q8" s="92"/>
      <c r="R8" s="91">
        <v>13</v>
      </c>
      <c r="S8" s="91"/>
      <c r="T8" s="94"/>
      <c r="U8" s="95"/>
      <c r="V8" s="95"/>
      <c r="W8" s="96"/>
      <c r="X8" s="169"/>
    </row>
    <row r="9" spans="1:24" s="33" customFormat="1" ht="25.15" customHeight="1">
      <c r="A9" s="74">
        <v>4</v>
      </c>
      <c r="B9" s="147" t="s">
        <v>102</v>
      </c>
      <c r="C9" s="105">
        <f>IF(N3="","",N3)</f>
        <v>0</v>
      </c>
      <c r="D9" s="106" t="s">
        <v>10</v>
      </c>
      <c r="E9" s="98">
        <f>IF(L3="","",L3)</f>
        <v>3</v>
      </c>
      <c r="F9" s="105" t="str">
        <f>IF(N5="","",N5)</f>
        <v/>
      </c>
      <c r="G9" s="106" t="s">
        <v>10</v>
      </c>
      <c r="H9" s="98" t="str">
        <f>IF(L5="","",L5)</f>
        <v/>
      </c>
      <c r="I9" s="105">
        <f>IF(N7="","",N7)</f>
        <v>1</v>
      </c>
      <c r="J9" s="106" t="s">
        <v>10</v>
      </c>
      <c r="K9" s="98">
        <f>IF(L7="","",L7)</f>
        <v>3</v>
      </c>
      <c r="L9" s="99"/>
      <c r="M9" s="76"/>
      <c r="N9" s="109"/>
      <c r="O9" s="80">
        <v>1</v>
      </c>
      <c r="P9" s="79" t="s">
        <v>10</v>
      </c>
      <c r="Q9" s="100">
        <v>3</v>
      </c>
      <c r="R9" s="79">
        <v>0</v>
      </c>
      <c r="S9" s="79" t="s">
        <v>10</v>
      </c>
      <c r="T9" s="84">
        <v>3</v>
      </c>
      <c r="U9" s="85">
        <f>IF(C9&gt;E9,1,0)+IF(F9&gt;H9,1,0)+IF(I9&gt;K9,1,0)+IF(L9&gt;N9,1,0)+IF(O9&gt;Q9,1,0)+IF(R9&gt;T9,1,0)</f>
        <v>0</v>
      </c>
      <c r="V9" s="85">
        <f>IF(C9&lt;E9,1,0)+IF(F9&lt;H9,1,0)+IF(I9&lt;K9,1,0)+IF(L9&lt;N9,1,0)+IF(O9&lt;Q9,1,0)+IF(R9&lt;T9,1,0)</f>
        <v>4</v>
      </c>
      <c r="W9" s="101">
        <f>(U9*2)+(V9*1)</f>
        <v>4</v>
      </c>
      <c r="X9" s="170">
        <v>5</v>
      </c>
    </row>
    <row r="10" spans="1:24" s="52" customFormat="1" ht="13.15" customHeight="1">
      <c r="A10" s="87"/>
      <c r="B10" s="148"/>
      <c r="C10" s="102"/>
      <c r="D10" s="103"/>
      <c r="E10" s="103"/>
      <c r="F10" s="107"/>
      <c r="G10" s="108"/>
      <c r="H10" s="108"/>
      <c r="I10" s="107"/>
      <c r="J10" s="108"/>
      <c r="K10" s="108"/>
      <c r="L10" s="88"/>
      <c r="M10" s="89"/>
      <c r="N10" s="110"/>
      <c r="O10" s="104">
        <v>9</v>
      </c>
      <c r="P10" s="91"/>
      <c r="Q10" s="92"/>
      <c r="R10" s="91">
        <v>4</v>
      </c>
      <c r="S10" s="91"/>
      <c r="T10" s="94"/>
      <c r="U10" s="95"/>
      <c r="V10" s="95"/>
      <c r="W10" s="96"/>
      <c r="X10" s="169"/>
    </row>
    <row r="11" spans="1:24" ht="25.35" customHeight="1">
      <c r="A11" s="74">
        <v>5</v>
      </c>
      <c r="B11" s="147" t="s">
        <v>103</v>
      </c>
      <c r="C11" s="97">
        <f>IF(Q3="","",Q3)</f>
        <v>3</v>
      </c>
      <c r="D11" s="98" t="s">
        <v>10</v>
      </c>
      <c r="E11" s="98">
        <f>IF(O3="","",O3)</f>
        <v>2</v>
      </c>
      <c r="F11" s="105" t="str">
        <f>IF(Q5="","",Q5)</f>
        <v/>
      </c>
      <c r="G11" s="106" t="s">
        <v>10</v>
      </c>
      <c r="H11" s="98" t="str">
        <f>IF(O5="","",O5)</f>
        <v/>
      </c>
      <c r="I11" s="105">
        <f>IF(Q7="","",Q7)</f>
        <v>3</v>
      </c>
      <c r="J11" s="106" t="s">
        <v>10</v>
      </c>
      <c r="K11" s="98">
        <f>IF(O7="","",O7)</f>
        <v>1</v>
      </c>
      <c r="L11" s="105">
        <f>IF(Q9="","",Q9)</f>
        <v>3</v>
      </c>
      <c r="M11" s="106" t="s">
        <v>10</v>
      </c>
      <c r="N11" s="98">
        <f>IF(O9="","",O9)</f>
        <v>1</v>
      </c>
      <c r="O11" s="99"/>
      <c r="P11" s="76"/>
      <c r="Q11" s="109"/>
      <c r="R11" s="79">
        <v>1</v>
      </c>
      <c r="S11" s="79" t="s">
        <v>10</v>
      </c>
      <c r="T11" s="84">
        <v>3</v>
      </c>
      <c r="U11" s="85">
        <f>IF(C11&gt;E11,1,0)+IF(F11&gt;H11,1,0)+IF(I11&gt;K11,1,0)+IF(L11&gt;N11,1,0)+IF(O11&gt;Q11,1,0)+IF(R11&gt;T11,1,0)</f>
        <v>3</v>
      </c>
      <c r="V11" s="85">
        <f>IF(C11&lt;E11,1,0)+IF(F11&lt;H11,1,0)+IF(I11&lt;K11,1,0)+IF(L11&lt;N11,1,0)+IF(O11&lt;Q11,1,0)+IF(R11&lt;T11,1,0)</f>
        <v>1</v>
      </c>
      <c r="W11" s="101">
        <f>(U11*2)+(V11*1)</f>
        <v>7</v>
      </c>
      <c r="X11" s="170">
        <v>2</v>
      </c>
    </row>
    <row r="12" spans="1:24" ht="12.75" customHeight="1">
      <c r="A12" s="87"/>
      <c r="B12" s="148"/>
      <c r="C12" s="102"/>
      <c r="D12" s="103"/>
      <c r="E12" s="103"/>
      <c r="F12" s="107"/>
      <c r="G12" s="108"/>
      <c r="H12" s="108"/>
      <c r="I12" s="107"/>
      <c r="J12" s="108"/>
      <c r="K12" s="108"/>
      <c r="L12" s="107"/>
      <c r="M12" s="108"/>
      <c r="N12" s="108"/>
      <c r="O12" s="88"/>
      <c r="P12" s="89"/>
      <c r="Q12" s="110"/>
      <c r="R12" s="91">
        <v>10</v>
      </c>
      <c r="S12" s="91"/>
      <c r="T12" s="94"/>
      <c r="U12" s="95"/>
      <c r="V12" s="95"/>
      <c r="W12" s="96"/>
      <c r="X12" s="169"/>
    </row>
    <row r="13" spans="1:24" ht="25.35" customHeight="1">
      <c r="A13" s="74">
        <v>6</v>
      </c>
      <c r="B13" s="147" t="s">
        <v>104</v>
      </c>
      <c r="C13" s="105">
        <f>IF(T3="","",T3)</f>
        <v>0</v>
      </c>
      <c r="D13" s="106" t="s">
        <v>10</v>
      </c>
      <c r="E13" s="98">
        <f>IF(R3="","",R3)</f>
        <v>3</v>
      </c>
      <c r="F13" s="105" t="str">
        <f>IF(T5="","",T5)</f>
        <v/>
      </c>
      <c r="G13" s="106" t="s">
        <v>10</v>
      </c>
      <c r="H13" s="98" t="str">
        <f>IF(R5="","",R5)</f>
        <v/>
      </c>
      <c r="I13" s="105">
        <f>IF(T7="","",T7)</f>
        <v>3</v>
      </c>
      <c r="J13" s="106" t="s">
        <v>10</v>
      </c>
      <c r="K13" s="98">
        <f>IF(R7="","",R7)</f>
        <v>0</v>
      </c>
      <c r="L13" s="105">
        <f>IF(T9="","",T9)</f>
        <v>3</v>
      </c>
      <c r="M13" s="106" t="s">
        <v>10</v>
      </c>
      <c r="N13" s="98">
        <f>IF(R9="","",R9)</f>
        <v>0</v>
      </c>
      <c r="O13" s="105">
        <f>IF(T11="","",T11)</f>
        <v>3</v>
      </c>
      <c r="P13" s="106" t="s">
        <v>10</v>
      </c>
      <c r="Q13" s="98">
        <f>IF(R11="","",R11)</f>
        <v>1</v>
      </c>
      <c r="R13" s="99"/>
      <c r="S13" s="76"/>
      <c r="T13" s="111"/>
      <c r="U13" s="85">
        <f>IF(C13&gt;E13,1,0)+IF(F13&gt;H13,1,0)+IF(I13&gt;K13,1,0)+IF(L13&gt;N13,1,0)+IF(O13&gt;Q13,1,0)+IF(R13&gt;T13,1,0)</f>
        <v>3</v>
      </c>
      <c r="V13" s="85">
        <f>IF(C13&lt;E13,1,0)+IF(F13&lt;H13,1,0)+IF(I13&lt;K13,1,0)+IF(L13&lt;N13,1,0)+IF(O13&lt;Q13,1,0)+IF(R13&lt;T13,1,0)</f>
        <v>1</v>
      </c>
      <c r="W13" s="101">
        <f>(U13*2)+(V13*1)</f>
        <v>7</v>
      </c>
      <c r="X13" s="170">
        <v>3</v>
      </c>
    </row>
    <row r="14" spans="1:24" ht="13.5" customHeight="1" thickBot="1">
      <c r="A14" s="112"/>
      <c r="B14" s="167"/>
      <c r="C14" s="113"/>
      <c r="D14" s="114"/>
      <c r="E14" s="114"/>
      <c r="F14" s="113"/>
      <c r="G14" s="114"/>
      <c r="H14" s="114"/>
      <c r="I14" s="113"/>
      <c r="J14" s="114"/>
      <c r="K14" s="114"/>
      <c r="L14" s="113"/>
      <c r="M14" s="114"/>
      <c r="N14" s="114"/>
      <c r="O14" s="113"/>
      <c r="P14" s="114"/>
      <c r="Q14" s="114"/>
      <c r="R14" s="115"/>
      <c r="S14" s="116"/>
      <c r="T14" s="117"/>
      <c r="U14" s="118"/>
      <c r="V14" s="118"/>
      <c r="W14" s="119"/>
      <c r="X14" s="171"/>
    </row>
    <row r="17" spans="1:5" ht="20.100000000000001" customHeight="1">
      <c r="A17" s="64"/>
      <c r="B17" s="65" t="s">
        <v>11</v>
      </c>
      <c r="C17" s="66"/>
    </row>
    <row r="18" spans="1:5" ht="24.95" customHeight="1">
      <c r="A18" s="64" t="s">
        <v>12</v>
      </c>
      <c r="B18" s="70" t="str">
        <f>IF($X$3=1,$B$3,IF($X$5=1,$B$5,IF($X$7=1,$B$7,IF($X$9=1,$B$9,IF(X11=1,B11,IF(X13=1,B13,""))))))</f>
        <v>Habiger Peter  (ST)</v>
      </c>
      <c r="C18" s="66"/>
      <c r="E18" s="71"/>
    </row>
    <row r="19" spans="1:5" ht="24.95" customHeight="1">
      <c r="A19" s="64" t="s">
        <v>13</v>
      </c>
      <c r="B19" s="70" t="str">
        <f>IF($X$3=2,$B$3,IF($X$5=2,$B$5,IF($X$7=2,$B$7,IF($X$9=2,$B$9,IF(X11=2,B11,IF(X13=2,B13,""))))))</f>
        <v>Schuster Florian  (NÖ)</v>
      </c>
      <c r="C19" s="66"/>
      <c r="E19" s="71"/>
    </row>
    <row r="20" spans="1:5" ht="24.95" customHeight="1">
      <c r="A20" s="64" t="s">
        <v>14</v>
      </c>
      <c r="B20" s="70" t="str">
        <f>IF($X$3=3,$B$3,IF($X$5=3,$B$5,IF($X$7=3,$B$7,IF($X$9=3,$B$9,IF(X11=3,B11,IF(X13=3,B13,""))))))</f>
        <v>Schiefer Markus  (B)</v>
      </c>
      <c r="C20" s="66"/>
      <c r="E20" s="71"/>
    </row>
    <row r="21" spans="1:5" ht="24.95" customHeight="1">
      <c r="A21" s="64" t="s">
        <v>15</v>
      </c>
      <c r="B21" s="70" t="str">
        <f>IF($X$3=4,$B$3,IF($X$5=4,$B$5,IF($X$7=4,$B$7,IF($X$9=4,$B$9,IF(X11=4,B11,IF(X13=4,B13,""))))))</f>
        <v>Mrkonjic Nico  (W)</v>
      </c>
      <c r="C21" s="66"/>
      <c r="E21" s="71"/>
    </row>
    <row r="22" spans="1:5" ht="24.95" customHeight="1">
      <c r="A22" s="64" t="s">
        <v>92</v>
      </c>
      <c r="B22" s="70" t="str">
        <f>IF($X$3=5,$B$3,IF($X$5=5,$B$5,IF($X$7=5,$B$7,IF($X$9=5,$B$9,IF(X11=5,B11,IF(X13=5,B13,""))))))</f>
        <v>Guschlbauer Michael  (OÖ)</v>
      </c>
      <c r="C22" s="66"/>
      <c r="E22" s="71"/>
    </row>
    <row r="23" spans="1:5" ht="24.95" customHeight="1">
      <c r="A23" s="64" t="s">
        <v>93</v>
      </c>
      <c r="B23" s="70" t="str">
        <f>IF($X$3=6,$B$3,IF($X$5=6,$B$5,IF($X$7=6,$B$7,IF($X$9=6,$B$9,IF(X11=6,B11,IF(X13=6,B13,""))))))</f>
        <v>SPIELFREI</v>
      </c>
      <c r="C23" s="66"/>
      <c r="E23" s="71"/>
    </row>
  </sheetData>
  <mergeCells count="23">
    <mergeCell ref="B13:B14"/>
    <mergeCell ref="X3:X4"/>
    <mergeCell ref="X5:X6"/>
    <mergeCell ref="X7:X8"/>
    <mergeCell ref="X9:X10"/>
    <mergeCell ref="X11:X12"/>
    <mergeCell ref="X13:X14"/>
    <mergeCell ref="W1:W2"/>
    <mergeCell ref="B3:B4"/>
    <mergeCell ref="B5:B6"/>
    <mergeCell ref="B7:B8"/>
    <mergeCell ref="U1:U2"/>
    <mergeCell ref="X1:X2"/>
    <mergeCell ref="R1:T2"/>
    <mergeCell ref="V1:V2"/>
    <mergeCell ref="B9:B10"/>
    <mergeCell ref="B11:B12"/>
    <mergeCell ref="L1:N2"/>
    <mergeCell ref="O1:Q2"/>
    <mergeCell ref="B1:B2"/>
    <mergeCell ref="C1:E2"/>
    <mergeCell ref="F1:H2"/>
    <mergeCell ref="I1:K2"/>
  </mergeCells>
  <phoneticPr fontId="0" type="noConversion"/>
  <printOptions horizontalCentered="1" verticalCentered="1" gridLinesSet="0"/>
  <pageMargins left="0.78740157480314965" right="0.78740157480314965" top="0.78740157480314965" bottom="0.78740157480314965" header="0.51181102362204722" footer="0.51181102362204722"/>
  <pageSetup paperSize="9" fitToHeight="0" orientation="landscape" horizontalDpi="4294967294" verticalDpi="4294967292" r:id="rId1"/>
  <headerFooter alignWithMargins="0"/>
  <colBreaks count="2" manualBreakCount="2">
    <brk id="65535" max="1048575" man="1"/>
    <brk id="65535" max="104857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1E3430-4ED2-40F0-9DB5-75FFE3F6941F}">
  <sheetPr codeName="Tabelle13">
    <tabColor indexed="50"/>
  </sheetPr>
  <dimension ref="A1:X23"/>
  <sheetViews>
    <sheetView showGridLines="0" defaultGridColor="0" colorId="8" zoomScaleNormal="100" zoomScaleSheetLayoutView="75" workbookViewId="0"/>
  </sheetViews>
  <sheetFormatPr defaultColWidth="12" defaultRowHeight="12.75"/>
  <cols>
    <col min="1" max="1" width="3.42578125" style="21" customWidth="1"/>
    <col min="2" max="2" width="50.7109375" style="21" customWidth="1"/>
    <col min="3" max="3" width="2.42578125" style="69" customWidth="1"/>
    <col min="4" max="4" width="0.85546875" style="67" customWidth="1"/>
    <col min="5" max="5" width="2.42578125" style="68" customWidth="1"/>
    <col min="6" max="6" width="2.42578125" style="69" customWidth="1"/>
    <col min="7" max="7" width="0.85546875" style="67" customWidth="1"/>
    <col min="8" max="8" width="2.42578125" style="68" customWidth="1"/>
    <col min="9" max="9" width="2.42578125" style="69" customWidth="1"/>
    <col min="10" max="10" width="0.85546875" style="67" customWidth="1"/>
    <col min="11" max="11" width="2.42578125" style="68" customWidth="1"/>
    <col min="12" max="12" width="2.42578125" style="69" customWidth="1"/>
    <col min="13" max="13" width="0.85546875" style="67" customWidth="1"/>
    <col min="14" max="14" width="2.42578125" style="68" customWidth="1"/>
    <col min="15" max="15" width="2.42578125" style="21" customWidth="1"/>
    <col min="16" max="16" width="0.85546875" style="21" customWidth="1"/>
    <col min="17" max="18" width="2.42578125" style="21" customWidth="1"/>
    <col min="19" max="19" width="0.85546875" style="21" customWidth="1"/>
    <col min="20" max="20" width="2.42578125" style="21" customWidth="1"/>
    <col min="21" max="24" width="3.85546875" style="21" customWidth="1"/>
    <col min="25" max="16384" width="12" style="21"/>
  </cols>
  <sheetData>
    <row r="1" spans="1:24" ht="15" customHeight="1">
      <c r="A1" s="72"/>
      <c r="B1" s="129" t="s">
        <v>105</v>
      </c>
      <c r="C1" s="155">
        <v>1</v>
      </c>
      <c r="D1" s="150"/>
      <c r="E1" s="151"/>
      <c r="F1" s="149">
        <v>2</v>
      </c>
      <c r="G1" s="150"/>
      <c r="H1" s="151"/>
      <c r="I1" s="149">
        <v>3</v>
      </c>
      <c r="J1" s="150"/>
      <c r="K1" s="151"/>
      <c r="L1" s="149">
        <v>4</v>
      </c>
      <c r="M1" s="150"/>
      <c r="N1" s="151"/>
      <c r="O1" s="149">
        <v>5</v>
      </c>
      <c r="P1" s="150"/>
      <c r="Q1" s="151"/>
      <c r="R1" s="150">
        <v>6</v>
      </c>
      <c r="S1" s="150"/>
      <c r="T1" s="165"/>
      <c r="U1" s="161" t="s">
        <v>6</v>
      </c>
      <c r="V1" s="157" t="s">
        <v>7</v>
      </c>
      <c r="W1" s="157" t="s">
        <v>8</v>
      </c>
      <c r="X1" s="163" t="s">
        <v>9</v>
      </c>
    </row>
    <row r="2" spans="1:24" ht="15" customHeight="1" thickBot="1">
      <c r="A2" s="73"/>
      <c r="B2" s="130"/>
      <c r="C2" s="156"/>
      <c r="D2" s="153"/>
      <c r="E2" s="154"/>
      <c r="F2" s="152"/>
      <c r="G2" s="153"/>
      <c r="H2" s="154"/>
      <c r="I2" s="152"/>
      <c r="J2" s="153"/>
      <c r="K2" s="154"/>
      <c r="L2" s="152"/>
      <c r="M2" s="153"/>
      <c r="N2" s="154"/>
      <c r="O2" s="152"/>
      <c r="P2" s="153"/>
      <c r="Q2" s="154"/>
      <c r="R2" s="153"/>
      <c r="S2" s="153"/>
      <c r="T2" s="166"/>
      <c r="U2" s="162"/>
      <c r="V2" s="158"/>
      <c r="W2" s="158"/>
      <c r="X2" s="164"/>
    </row>
    <row r="3" spans="1:24" s="33" customFormat="1" ht="25.15" customHeight="1">
      <c r="A3" s="74">
        <v>1</v>
      </c>
      <c r="B3" s="159" t="s">
        <v>106</v>
      </c>
      <c r="C3" s="75"/>
      <c r="D3" s="76"/>
      <c r="E3" s="77"/>
      <c r="F3" s="78">
        <v>3</v>
      </c>
      <c r="G3" s="79" t="s">
        <v>10</v>
      </c>
      <c r="H3" s="78">
        <v>1</v>
      </c>
      <c r="I3" s="80">
        <v>3</v>
      </c>
      <c r="J3" s="79" t="s">
        <v>10</v>
      </c>
      <c r="K3" s="79">
        <v>0</v>
      </c>
      <c r="L3" s="81">
        <v>1</v>
      </c>
      <c r="M3" s="82" t="s">
        <v>10</v>
      </c>
      <c r="N3" s="83">
        <v>3</v>
      </c>
      <c r="O3" s="81">
        <v>3</v>
      </c>
      <c r="P3" s="82" t="s">
        <v>10</v>
      </c>
      <c r="Q3" s="83">
        <v>0</v>
      </c>
      <c r="R3" s="79"/>
      <c r="S3" s="79" t="s">
        <v>10</v>
      </c>
      <c r="T3" s="84"/>
      <c r="U3" s="85">
        <f>IF(C3&gt;E3,1,0)+IF(F3&gt;H3,1,0)+IF(I3&gt;K3,1,0)+IF(L3&gt;N3,1,0)+IF(O3&gt;Q3,1,0)+IF(R3&gt;T3,1,0)</f>
        <v>3</v>
      </c>
      <c r="V3" s="85">
        <f>IF(C3&lt;E3,1,0)+IF(F3&lt;H3,1,0)+IF(I3&lt;K3,1,0)+IF(L3&lt;N3,1,0)+IF(O3&lt;Q3,1,0)+IF(R3&lt;T3,1,0)</f>
        <v>1</v>
      </c>
      <c r="W3" s="86">
        <f>(U3*2)+(V3*1)</f>
        <v>7</v>
      </c>
      <c r="X3" s="168">
        <v>1</v>
      </c>
    </row>
    <row r="4" spans="1:24" s="43" customFormat="1" ht="13.15" customHeight="1">
      <c r="A4" s="87"/>
      <c r="B4" s="160"/>
      <c r="C4" s="88"/>
      <c r="D4" s="89"/>
      <c r="E4" s="89"/>
      <c r="F4" s="90">
        <v>6</v>
      </c>
      <c r="G4" s="91"/>
      <c r="H4" s="91"/>
      <c r="I4" s="90">
        <v>8</v>
      </c>
      <c r="J4" s="91"/>
      <c r="K4" s="91"/>
      <c r="L4" s="90">
        <v>11</v>
      </c>
      <c r="M4" s="91"/>
      <c r="N4" s="92"/>
      <c r="O4" s="90">
        <v>15</v>
      </c>
      <c r="P4" s="91"/>
      <c r="Q4" s="92"/>
      <c r="R4" s="93">
        <v>1</v>
      </c>
      <c r="S4" s="91"/>
      <c r="T4" s="94"/>
      <c r="U4" s="95"/>
      <c r="V4" s="95"/>
      <c r="W4" s="96"/>
      <c r="X4" s="169"/>
    </row>
    <row r="5" spans="1:24" s="33" customFormat="1" ht="25.15" customHeight="1">
      <c r="A5" s="74">
        <f>A3+1</f>
        <v>2</v>
      </c>
      <c r="B5" s="147" t="s">
        <v>107</v>
      </c>
      <c r="C5" s="97">
        <f>IF(H3="","",H3)</f>
        <v>1</v>
      </c>
      <c r="D5" s="98" t="s">
        <v>10</v>
      </c>
      <c r="E5" s="98">
        <f>IF(F3="","",F3)</f>
        <v>3</v>
      </c>
      <c r="F5" s="99"/>
      <c r="G5" s="76"/>
      <c r="H5" s="76"/>
      <c r="I5" s="80">
        <v>3</v>
      </c>
      <c r="J5" s="79" t="s">
        <v>10</v>
      </c>
      <c r="K5" s="79">
        <v>0</v>
      </c>
      <c r="L5" s="80">
        <v>3</v>
      </c>
      <c r="M5" s="79" t="s">
        <v>10</v>
      </c>
      <c r="N5" s="100">
        <v>0</v>
      </c>
      <c r="O5" s="80">
        <v>3</v>
      </c>
      <c r="P5" s="79" t="s">
        <v>10</v>
      </c>
      <c r="Q5" s="100">
        <v>1</v>
      </c>
      <c r="R5" s="79"/>
      <c r="S5" s="79" t="s">
        <v>10</v>
      </c>
      <c r="T5" s="84"/>
      <c r="U5" s="85">
        <f>IF(C5&gt;E5,1,0)+IF(F5&gt;H5,1,0)+IF(I5&gt;K5,1,0)+IF(L5&gt;N5,1,0)+IF(O5&gt;Q5,1,0)+IF(R5&gt;T5,1,0)</f>
        <v>3</v>
      </c>
      <c r="V5" s="85">
        <f>IF(C5&lt;E5,1,0)+IF(F5&lt;H5,1,0)+IF(I5&lt;K5,1,0)+IF(L5&lt;N5,1,0)+IF(O5&lt;Q5,1,0)+IF(R5&lt;T5,1,0)</f>
        <v>1</v>
      </c>
      <c r="W5" s="101">
        <f>(U5*2)+(V5*1)</f>
        <v>7</v>
      </c>
      <c r="X5" s="170">
        <v>2</v>
      </c>
    </row>
    <row r="6" spans="1:24" s="43" customFormat="1" ht="13.15" customHeight="1">
      <c r="A6" s="87"/>
      <c r="B6" s="148"/>
      <c r="C6" s="102"/>
      <c r="D6" s="103"/>
      <c r="E6" s="103"/>
      <c r="F6" s="88"/>
      <c r="G6" s="89"/>
      <c r="H6" s="89"/>
      <c r="I6" s="104">
        <v>12</v>
      </c>
      <c r="J6" s="91"/>
      <c r="K6" s="91"/>
      <c r="L6" s="104">
        <v>14</v>
      </c>
      <c r="M6" s="91"/>
      <c r="N6" s="92"/>
      <c r="O6" s="104">
        <v>2</v>
      </c>
      <c r="P6" s="91"/>
      <c r="Q6" s="92"/>
      <c r="R6" s="91">
        <v>7</v>
      </c>
      <c r="S6" s="91"/>
      <c r="T6" s="94"/>
      <c r="U6" s="95"/>
      <c r="V6" s="95"/>
      <c r="W6" s="96"/>
      <c r="X6" s="169"/>
    </row>
    <row r="7" spans="1:24" s="33" customFormat="1" ht="25.15" customHeight="1">
      <c r="A7" s="74">
        <f>A5+1</f>
        <v>3</v>
      </c>
      <c r="B7" s="147" t="s">
        <v>96</v>
      </c>
      <c r="C7" s="97">
        <f>IF(K3="","",K3)</f>
        <v>0</v>
      </c>
      <c r="D7" s="98" t="s">
        <v>10</v>
      </c>
      <c r="E7" s="98">
        <f>IF(I3="","",I3)</f>
        <v>3</v>
      </c>
      <c r="F7" s="105">
        <f>IF(K5="","",K5)</f>
        <v>0</v>
      </c>
      <c r="G7" s="106" t="s">
        <v>10</v>
      </c>
      <c r="H7" s="98">
        <f>IF(I5="","",I5)</f>
        <v>3</v>
      </c>
      <c r="I7" s="99"/>
      <c r="J7" s="76"/>
      <c r="K7" s="76"/>
      <c r="L7" s="80">
        <v>3</v>
      </c>
      <c r="M7" s="79" t="s">
        <v>10</v>
      </c>
      <c r="N7" s="100">
        <v>0</v>
      </c>
      <c r="O7" s="80">
        <v>3</v>
      </c>
      <c r="P7" s="79" t="s">
        <v>10</v>
      </c>
      <c r="Q7" s="100">
        <v>1</v>
      </c>
      <c r="R7" s="79"/>
      <c r="S7" s="79" t="s">
        <v>10</v>
      </c>
      <c r="T7" s="84"/>
      <c r="U7" s="85">
        <f>IF(C7&gt;E7,1,0)+IF(F7&gt;H7,1,0)+IF(I7&gt;K7,1,0)+IF(L7&gt;N7,1,0)+IF(O7&gt;Q7,1,0)+IF(R7&gt;T7,1,0)</f>
        <v>2</v>
      </c>
      <c r="V7" s="85">
        <f>IF(C7&lt;E7,1,0)+IF(F7&lt;H7,1,0)+IF(I7&lt;K7,1,0)+IF(L7&lt;N7,1,0)+IF(O7&lt;Q7,1,0)+IF(R7&lt;T7,1,0)</f>
        <v>2</v>
      </c>
      <c r="W7" s="101">
        <f>(U7*2)+(V7*1)</f>
        <v>6</v>
      </c>
      <c r="X7" s="170">
        <v>3</v>
      </c>
    </row>
    <row r="8" spans="1:24" s="52" customFormat="1" ht="13.15" customHeight="1">
      <c r="A8" s="87"/>
      <c r="B8" s="148"/>
      <c r="C8" s="102"/>
      <c r="D8" s="103"/>
      <c r="E8" s="103"/>
      <c r="F8" s="107"/>
      <c r="G8" s="108"/>
      <c r="H8" s="108"/>
      <c r="I8" s="88"/>
      <c r="J8" s="89"/>
      <c r="K8" s="89"/>
      <c r="L8" s="104">
        <v>3</v>
      </c>
      <c r="M8" s="91"/>
      <c r="N8" s="92"/>
      <c r="O8" s="104">
        <v>5</v>
      </c>
      <c r="P8" s="91"/>
      <c r="Q8" s="92"/>
      <c r="R8" s="91">
        <v>13</v>
      </c>
      <c r="S8" s="91"/>
      <c r="T8" s="94"/>
      <c r="U8" s="95"/>
      <c r="V8" s="95"/>
      <c r="W8" s="96"/>
      <c r="X8" s="169"/>
    </row>
    <row r="9" spans="1:24" s="33" customFormat="1" ht="25.15" customHeight="1">
      <c r="A9" s="74">
        <v>4</v>
      </c>
      <c r="B9" s="147" t="s">
        <v>108</v>
      </c>
      <c r="C9" s="105">
        <f>IF(N3="","",N3)</f>
        <v>3</v>
      </c>
      <c r="D9" s="106" t="s">
        <v>10</v>
      </c>
      <c r="E9" s="98">
        <f>IF(L3="","",L3)</f>
        <v>1</v>
      </c>
      <c r="F9" s="105">
        <f>IF(N5="","",N5)</f>
        <v>0</v>
      </c>
      <c r="G9" s="106" t="s">
        <v>10</v>
      </c>
      <c r="H9" s="98">
        <f>IF(L5="","",L5)</f>
        <v>3</v>
      </c>
      <c r="I9" s="105">
        <f>IF(N7="","",N7)</f>
        <v>0</v>
      </c>
      <c r="J9" s="106" t="s">
        <v>10</v>
      </c>
      <c r="K9" s="98">
        <f>IF(L7="","",L7)</f>
        <v>3</v>
      </c>
      <c r="L9" s="99"/>
      <c r="M9" s="76"/>
      <c r="N9" s="109"/>
      <c r="O9" s="80">
        <v>1</v>
      </c>
      <c r="P9" s="79" t="s">
        <v>10</v>
      </c>
      <c r="Q9" s="100">
        <v>3</v>
      </c>
      <c r="R9" s="79"/>
      <c r="S9" s="79" t="s">
        <v>10</v>
      </c>
      <c r="T9" s="84"/>
      <c r="U9" s="85">
        <f>IF(C9&gt;E9,1,0)+IF(F9&gt;H9,1,0)+IF(I9&gt;K9,1,0)+IF(L9&gt;N9,1,0)+IF(O9&gt;Q9,1,0)+IF(R9&gt;T9,1,0)</f>
        <v>1</v>
      </c>
      <c r="V9" s="85">
        <f>IF(C9&lt;E9,1,0)+IF(F9&lt;H9,1,0)+IF(I9&lt;K9,1,0)+IF(L9&lt;N9,1,0)+IF(O9&lt;Q9,1,0)+IF(R9&lt;T9,1,0)</f>
        <v>3</v>
      </c>
      <c r="W9" s="101">
        <f>(U9*2)+(V9*1)</f>
        <v>5</v>
      </c>
      <c r="X9" s="170">
        <v>5</v>
      </c>
    </row>
    <row r="10" spans="1:24" s="52" customFormat="1" ht="13.15" customHeight="1">
      <c r="A10" s="87"/>
      <c r="B10" s="148"/>
      <c r="C10" s="102"/>
      <c r="D10" s="103"/>
      <c r="E10" s="103"/>
      <c r="F10" s="107"/>
      <c r="G10" s="108"/>
      <c r="H10" s="108"/>
      <c r="I10" s="107"/>
      <c r="J10" s="108"/>
      <c r="K10" s="108"/>
      <c r="L10" s="88"/>
      <c r="M10" s="89"/>
      <c r="N10" s="110"/>
      <c r="O10" s="104">
        <v>9</v>
      </c>
      <c r="P10" s="91"/>
      <c r="Q10" s="92"/>
      <c r="R10" s="91">
        <v>4</v>
      </c>
      <c r="S10" s="91"/>
      <c r="T10" s="94"/>
      <c r="U10" s="95"/>
      <c r="V10" s="95"/>
      <c r="W10" s="96"/>
      <c r="X10" s="169"/>
    </row>
    <row r="11" spans="1:24" ht="25.35" customHeight="1">
      <c r="A11" s="74">
        <v>5</v>
      </c>
      <c r="B11" s="147" t="s">
        <v>109</v>
      </c>
      <c r="C11" s="97">
        <f>IF(Q3="","",Q3)</f>
        <v>0</v>
      </c>
      <c r="D11" s="98" t="s">
        <v>10</v>
      </c>
      <c r="E11" s="98">
        <f>IF(O3="","",O3)</f>
        <v>3</v>
      </c>
      <c r="F11" s="105">
        <f>IF(Q5="","",Q5)</f>
        <v>1</v>
      </c>
      <c r="G11" s="106" t="s">
        <v>10</v>
      </c>
      <c r="H11" s="98">
        <f>IF(O5="","",O5)</f>
        <v>3</v>
      </c>
      <c r="I11" s="105">
        <f>IF(Q7="","",Q7)</f>
        <v>1</v>
      </c>
      <c r="J11" s="106" t="s">
        <v>10</v>
      </c>
      <c r="K11" s="98">
        <f>IF(O7="","",O7)</f>
        <v>3</v>
      </c>
      <c r="L11" s="105">
        <f>IF(Q9="","",Q9)</f>
        <v>3</v>
      </c>
      <c r="M11" s="106" t="s">
        <v>10</v>
      </c>
      <c r="N11" s="98">
        <f>IF(O9="","",O9)</f>
        <v>1</v>
      </c>
      <c r="O11" s="99"/>
      <c r="P11" s="76"/>
      <c r="Q11" s="109"/>
      <c r="R11" s="79"/>
      <c r="S11" s="79" t="s">
        <v>10</v>
      </c>
      <c r="T11" s="84"/>
      <c r="U11" s="85">
        <f>IF(C11&gt;E11,1,0)+IF(F11&gt;H11,1,0)+IF(I11&gt;K11,1,0)+IF(L11&gt;N11,1,0)+IF(O11&gt;Q11,1,0)+IF(R11&gt;T11,1,0)</f>
        <v>1</v>
      </c>
      <c r="V11" s="85">
        <f>IF(C11&lt;E11,1,0)+IF(F11&lt;H11,1,0)+IF(I11&lt;K11,1,0)+IF(L11&lt;N11,1,0)+IF(O11&lt;Q11,1,0)+IF(R11&lt;T11,1,0)</f>
        <v>3</v>
      </c>
      <c r="W11" s="101">
        <f>(U11*2)+(V11*1)</f>
        <v>5</v>
      </c>
      <c r="X11" s="170">
        <v>4</v>
      </c>
    </row>
    <row r="12" spans="1:24" ht="12.75" customHeight="1">
      <c r="A12" s="87"/>
      <c r="B12" s="148"/>
      <c r="C12" s="102"/>
      <c r="D12" s="103"/>
      <c r="E12" s="103"/>
      <c r="F12" s="107"/>
      <c r="G12" s="108"/>
      <c r="H12" s="108"/>
      <c r="I12" s="107"/>
      <c r="J12" s="108"/>
      <c r="K12" s="108"/>
      <c r="L12" s="107"/>
      <c r="M12" s="108"/>
      <c r="N12" s="108"/>
      <c r="O12" s="88"/>
      <c r="P12" s="89"/>
      <c r="Q12" s="110"/>
      <c r="R12" s="91">
        <v>10</v>
      </c>
      <c r="S12" s="91"/>
      <c r="T12" s="94"/>
      <c r="U12" s="95"/>
      <c r="V12" s="95"/>
      <c r="W12" s="96"/>
      <c r="X12" s="169"/>
    </row>
    <row r="13" spans="1:24" ht="25.35" customHeight="1">
      <c r="A13" s="74">
        <v>6</v>
      </c>
      <c r="B13" s="147" t="s">
        <v>155</v>
      </c>
      <c r="C13" s="105" t="str">
        <f>IF(T3="","",T3)</f>
        <v/>
      </c>
      <c r="D13" s="106" t="s">
        <v>10</v>
      </c>
      <c r="E13" s="98" t="str">
        <f>IF(R3="","",R3)</f>
        <v/>
      </c>
      <c r="F13" s="105" t="str">
        <f>IF(T5="","",T5)</f>
        <v/>
      </c>
      <c r="G13" s="106" t="s">
        <v>10</v>
      </c>
      <c r="H13" s="98" t="str">
        <f>IF(R5="","",R5)</f>
        <v/>
      </c>
      <c r="I13" s="105" t="str">
        <f>IF(T7="","",T7)</f>
        <v/>
      </c>
      <c r="J13" s="106" t="s">
        <v>10</v>
      </c>
      <c r="K13" s="98" t="str">
        <f>IF(R7="","",R7)</f>
        <v/>
      </c>
      <c r="L13" s="105" t="str">
        <f>IF(T9="","",T9)</f>
        <v/>
      </c>
      <c r="M13" s="106" t="s">
        <v>10</v>
      </c>
      <c r="N13" s="98" t="str">
        <f>IF(R9="","",R9)</f>
        <v/>
      </c>
      <c r="O13" s="105" t="str">
        <f>IF(T11="","",T11)</f>
        <v/>
      </c>
      <c r="P13" s="106" t="s">
        <v>10</v>
      </c>
      <c r="Q13" s="98" t="str">
        <f>IF(R11="","",R11)</f>
        <v/>
      </c>
      <c r="R13" s="99"/>
      <c r="S13" s="76"/>
      <c r="T13" s="111"/>
      <c r="U13" s="85">
        <f>IF(C13&gt;E13,1,0)+IF(F13&gt;H13,1,0)+IF(I13&gt;K13,1,0)+IF(L13&gt;N13,1,0)+IF(O13&gt;Q13,1,0)+IF(R13&gt;T13,1,0)</f>
        <v>0</v>
      </c>
      <c r="V13" s="85">
        <f>IF(C13&lt;E13,1,0)+IF(F13&lt;H13,1,0)+IF(I13&lt;K13,1,0)+IF(L13&lt;N13,1,0)+IF(O13&lt;Q13,1,0)+IF(R13&lt;T13,1,0)</f>
        <v>0</v>
      </c>
      <c r="W13" s="101">
        <f>(U13*2)+(V13*1)</f>
        <v>0</v>
      </c>
      <c r="X13" s="170">
        <v>6</v>
      </c>
    </row>
    <row r="14" spans="1:24" ht="13.5" customHeight="1" thickBot="1">
      <c r="A14" s="112"/>
      <c r="B14" s="167"/>
      <c r="C14" s="113"/>
      <c r="D14" s="114"/>
      <c r="E14" s="114"/>
      <c r="F14" s="113"/>
      <c r="G14" s="114"/>
      <c r="H14" s="114"/>
      <c r="I14" s="113"/>
      <c r="J14" s="114"/>
      <c r="K14" s="114"/>
      <c r="L14" s="113"/>
      <c r="M14" s="114"/>
      <c r="N14" s="114"/>
      <c r="O14" s="113"/>
      <c r="P14" s="114"/>
      <c r="Q14" s="114"/>
      <c r="R14" s="115"/>
      <c r="S14" s="116"/>
      <c r="T14" s="117"/>
      <c r="U14" s="118"/>
      <c r="V14" s="118"/>
      <c r="W14" s="119"/>
      <c r="X14" s="171"/>
    </row>
    <row r="17" spans="1:5" ht="20.100000000000001" customHeight="1">
      <c r="A17" s="64"/>
      <c r="B17" s="65" t="s">
        <v>11</v>
      </c>
      <c r="C17" s="66"/>
    </row>
    <row r="18" spans="1:5" ht="24.95" customHeight="1">
      <c r="A18" s="64" t="s">
        <v>12</v>
      </c>
      <c r="B18" s="70" t="str">
        <f>IF($X$3=1,$B$3,IF($X$5=1,$B$5,IF($X$7=1,$B$7,IF($X$9=1,$B$9,IF(X11=1,B11,IF(X13=1,B13,""))))))</f>
        <v>Helminger Florian  (S)</v>
      </c>
      <c r="C18" s="66"/>
      <c r="E18" s="71"/>
    </row>
    <row r="19" spans="1:5" ht="24.95" customHeight="1">
      <c r="A19" s="64" t="s">
        <v>13</v>
      </c>
      <c r="B19" s="70" t="str">
        <f>IF($X$3=2,$B$3,IF($X$5=2,$B$5,IF($X$7=2,$B$7,IF($X$9=2,$B$9,IF(X11=2,B11,IF(X13=2,B13,""))))))</f>
        <v>Riedmann Patrick  (V)</v>
      </c>
      <c r="C19" s="66"/>
      <c r="E19" s="71"/>
    </row>
    <row r="20" spans="1:5" ht="24.95" customHeight="1">
      <c r="A20" s="64" t="s">
        <v>14</v>
      </c>
      <c r="B20" s="70" t="str">
        <f>IF($X$3=3,$B$3,IF($X$5=3,$B$5,IF($X$7=3,$B$7,IF($X$9=3,$B$9,IF(X11=3,B11,IF(X13=3,B13,""))))))</f>
        <v>Heiml Gabriel  (ST)</v>
      </c>
      <c r="C20" s="66"/>
      <c r="E20" s="71"/>
    </row>
    <row r="21" spans="1:5" ht="24.95" customHeight="1">
      <c r="A21" s="64" t="s">
        <v>15</v>
      </c>
      <c r="B21" s="70" t="str">
        <f>IF($X$3=4,$B$3,IF($X$5=4,$B$5,IF($X$7=4,$B$7,IF($X$9=4,$B$9,IF(X11=4,B11,IF(X13=4,B13,""))))))</f>
        <v>Ausserer Christoph  (NÖ)</v>
      </c>
      <c r="C21" s="66"/>
      <c r="E21" s="71"/>
    </row>
    <row r="22" spans="1:5" ht="24.95" customHeight="1">
      <c r="A22" s="64" t="s">
        <v>92</v>
      </c>
      <c r="B22" s="70" t="str">
        <f>IF($X$3=5,$B$3,IF($X$5=5,$B$5,IF($X$7=5,$B$7,IF($X$9=5,$B$9,IF(X11=5,B11,IF(X13=5,B13,""))))))</f>
        <v>Sandberger Max  (OÖ)</v>
      </c>
      <c r="C22" s="66"/>
      <c r="E22" s="71"/>
    </row>
    <row r="23" spans="1:5" ht="24.95" customHeight="1">
      <c r="A23" s="64" t="s">
        <v>93</v>
      </c>
      <c r="B23" s="70" t="str">
        <f>IF($X$3=6,$B$3,IF($X$5=6,$B$5,IF($X$7=6,$B$7,IF($X$9=6,$B$9,IF(X11=6,B11,IF(X13=6,B13,""))))))</f>
        <v>SPIELFREI</v>
      </c>
      <c r="C23" s="66"/>
      <c r="E23" s="71"/>
    </row>
  </sheetData>
  <mergeCells count="23">
    <mergeCell ref="B11:B12"/>
    <mergeCell ref="L1:N2"/>
    <mergeCell ref="O1:Q2"/>
    <mergeCell ref="B1:B2"/>
    <mergeCell ref="C1:E2"/>
    <mergeCell ref="F1:H2"/>
    <mergeCell ref="I1:K2"/>
    <mergeCell ref="W1:W2"/>
    <mergeCell ref="B3:B4"/>
    <mergeCell ref="B5:B6"/>
    <mergeCell ref="B7:B8"/>
    <mergeCell ref="U1:U2"/>
    <mergeCell ref="B9:B10"/>
    <mergeCell ref="X1:X2"/>
    <mergeCell ref="R1:T2"/>
    <mergeCell ref="B13:B14"/>
    <mergeCell ref="X3:X4"/>
    <mergeCell ref="X5:X6"/>
    <mergeCell ref="X7:X8"/>
    <mergeCell ref="X9:X10"/>
    <mergeCell ref="X11:X12"/>
    <mergeCell ref="X13:X14"/>
    <mergeCell ref="V1:V2"/>
  </mergeCells>
  <phoneticPr fontId="0" type="noConversion"/>
  <printOptions horizontalCentered="1" verticalCentered="1" gridLinesSet="0"/>
  <pageMargins left="0.78740157480314965" right="0.78740157480314965" top="0.78740157480314965" bottom="0.78740157480314965" header="0.51181102362204722" footer="0.51181102362204722"/>
  <pageSetup paperSize="9" fitToHeight="0" orientation="landscape" horizontalDpi="4294967294" verticalDpi="4294967292" r:id="rId1"/>
  <headerFooter alignWithMargins="0"/>
  <colBreaks count="2" manualBreakCount="2">
    <brk id="65535" max="1048575" man="1"/>
    <brk id="65535" max="1048575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F64C72-5AC1-48F6-B7B1-09668BD98BAB}">
  <sheetPr codeName="Tabelle14">
    <tabColor indexed="50"/>
  </sheetPr>
  <dimension ref="A1:X23"/>
  <sheetViews>
    <sheetView showGridLines="0" defaultGridColor="0" colorId="8" zoomScaleNormal="100" zoomScaleSheetLayoutView="75" workbookViewId="0"/>
  </sheetViews>
  <sheetFormatPr defaultColWidth="12" defaultRowHeight="12.75"/>
  <cols>
    <col min="1" max="1" width="3.42578125" style="21" customWidth="1"/>
    <col min="2" max="2" width="50.7109375" style="21" customWidth="1"/>
    <col min="3" max="3" width="2.42578125" style="69" customWidth="1"/>
    <col min="4" max="4" width="0.85546875" style="67" customWidth="1"/>
    <col min="5" max="5" width="2.42578125" style="68" customWidth="1"/>
    <col min="6" max="6" width="2.42578125" style="69" customWidth="1"/>
    <col min="7" max="7" width="0.85546875" style="67" customWidth="1"/>
    <col min="8" max="8" width="2.42578125" style="68" customWidth="1"/>
    <col min="9" max="9" width="2.42578125" style="69" customWidth="1"/>
    <col min="10" max="10" width="0.85546875" style="67" customWidth="1"/>
    <col min="11" max="11" width="2.42578125" style="68" customWidth="1"/>
    <col min="12" max="12" width="2.42578125" style="69" customWidth="1"/>
    <col min="13" max="13" width="0.85546875" style="67" customWidth="1"/>
    <col min="14" max="14" width="2.42578125" style="68" customWidth="1"/>
    <col min="15" max="15" width="2.42578125" style="21" customWidth="1"/>
    <col min="16" max="16" width="0.85546875" style="21" customWidth="1"/>
    <col min="17" max="18" width="2.42578125" style="21" customWidth="1"/>
    <col min="19" max="19" width="0.85546875" style="21" customWidth="1"/>
    <col min="20" max="20" width="2.42578125" style="21" customWidth="1"/>
    <col min="21" max="24" width="3.85546875" style="21" customWidth="1"/>
    <col min="25" max="16384" width="12" style="21"/>
  </cols>
  <sheetData>
    <row r="1" spans="1:24" ht="15" customHeight="1">
      <c r="A1" s="72"/>
      <c r="B1" s="129" t="s">
        <v>110</v>
      </c>
      <c r="C1" s="155">
        <v>1</v>
      </c>
      <c r="D1" s="150"/>
      <c r="E1" s="151"/>
      <c r="F1" s="149">
        <v>2</v>
      </c>
      <c r="G1" s="150"/>
      <c r="H1" s="151"/>
      <c r="I1" s="149">
        <v>3</v>
      </c>
      <c r="J1" s="150"/>
      <c r="K1" s="151"/>
      <c r="L1" s="149">
        <v>4</v>
      </c>
      <c r="M1" s="150"/>
      <c r="N1" s="151"/>
      <c r="O1" s="149">
        <v>5</v>
      </c>
      <c r="P1" s="150"/>
      <c r="Q1" s="151"/>
      <c r="R1" s="150">
        <v>6</v>
      </c>
      <c r="S1" s="150"/>
      <c r="T1" s="165"/>
      <c r="U1" s="161" t="s">
        <v>6</v>
      </c>
      <c r="V1" s="157" t="s">
        <v>7</v>
      </c>
      <c r="W1" s="157" t="s">
        <v>8</v>
      </c>
      <c r="X1" s="163" t="s">
        <v>9</v>
      </c>
    </row>
    <row r="2" spans="1:24" ht="15" customHeight="1" thickBot="1">
      <c r="A2" s="73"/>
      <c r="B2" s="130"/>
      <c r="C2" s="156"/>
      <c r="D2" s="153"/>
      <c r="E2" s="154"/>
      <c r="F2" s="152"/>
      <c r="G2" s="153"/>
      <c r="H2" s="154"/>
      <c r="I2" s="152"/>
      <c r="J2" s="153"/>
      <c r="K2" s="154"/>
      <c r="L2" s="152"/>
      <c r="M2" s="153"/>
      <c r="N2" s="154"/>
      <c r="O2" s="152"/>
      <c r="P2" s="153"/>
      <c r="Q2" s="154"/>
      <c r="R2" s="153"/>
      <c r="S2" s="153"/>
      <c r="T2" s="166"/>
      <c r="U2" s="162"/>
      <c r="V2" s="158"/>
      <c r="W2" s="158"/>
      <c r="X2" s="164"/>
    </row>
    <row r="3" spans="1:24" s="33" customFormat="1" ht="25.15" customHeight="1">
      <c r="A3" s="74">
        <v>1</v>
      </c>
      <c r="B3" s="159" t="s">
        <v>219</v>
      </c>
      <c r="C3" s="75"/>
      <c r="D3" s="76"/>
      <c r="E3" s="77"/>
      <c r="F3" s="78">
        <v>3</v>
      </c>
      <c r="G3" s="79" t="s">
        <v>10</v>
      </c>
      <c r="H3" s="78">
        <v>0</v>
      </c>
      <c r="I3" s="80">
        <v>3</v>
      </c>
      <c r="J3" s="79" t="s">
        <v>10</v>
      </c>
      <c r="K3" s="79">
        <v>2</v>
      </c>
      <c r="L3" s="81">
        <v>3</v>
      </c>
      <c r="M3" s="82" t="s">
        <v>10</v>
      </c>
      <c r="N3" s="83">
        <v>0</v>
      </c>
      <c r="O3" s="81">
        <v>3</v>
      </c>
      <c r="P3" s="82" t="s">
        <v>10</v>
      </c>
      <c r="Q3" s="83">
        <v>0</v>
      </c>
      <c r="R3" s="79">
        <v>3</v>
      </c>
      <c r="S3" s="79" t="s">
        <v>10</v>
      </c>
      <c r="T3" s="84">
        <v>1</v>
      </c>
      <c r="U3" s="85">
        <f>IF(C3&gt;E3,1,0)+IF(F3&gt;H3,1,0)+IF(I3&gt;K3,1,0)+IF(L3&gt;N3,1,0)+IF(O3&gt;Q3,1,0)+IF(R3&gt;T3,1,0)</f>
        <v>5</v>
      </c>
      <c r="V3" s="85">
        <f>IF(C3&lt;E3,1,0)+IF(F3&lt;H3,1,0)+IF(I3&lt;K3,1,0)+IF(L3&lt;N3,1,0)+IF(O3&lt;Q3,1,0)+IF(R3&lt;T3,1,0)</f>
        <v>0</v>
      </c>
      <c r="W3" s="86">
        <f>(U3*2)+(V3*1)</f>
        <v>10</v>
      </c>
      <c r="X3" s="168">
        <v>1</v>
      </c>
    </row>
    <row r="4" spans="1:24" s="43" customFormat="1" ht="13.15" customHeight="1">
      <c r="A4" s="87"/>
      <c r="B4" s="160"/>
      <c r="C4" s="88"/>
      <c r="D4" s="89"/>
      <c r="E4" s="89"/>
      <c r="F4" s="90">
        <v>6</v>
      </c>
      <c r="G4" s="91"/>
      <c r="H4" s="91"/>
      <c r="I4" s="90">
        <v>8</v>
      </c>
      <c r="J4" s="91"/>
      <c r="K4" s="91"/>
      <c r="L4" s="90">
        <v>11</v>
      </c>
      <c r="M4" s="91"/>
      <c r="N4" s="92"/>
      <c r="O4" s="90">
        <v>15</v>
      </c>
      <c r="P4" s="91"/>
      <c r="Q4" s="92"/>
      <c r="R4" s="93">
        <v>1</v>
      </c>
      <c r="S4" s="91"/>
      <c r="T4" s="94"/>
      <c r="U4" s="95"/>
      <c r="V4" s="95"/>
      <c r="W4" s="96"/>
      <c r="X4" s="169"/>
    </row>
    <row r="5" spans="1:24" s="33" customFormat="1" ht="25.15" customHeight="1">
      <c r="A5" s="74">
        <f>A3+1</f>
        <v>2</v>
      </c>
      <c r="B5" s="147" t="s">
        <v>203</v>
      </c>
      <c r="C5" s="97">
        <f>IF(H3="","",H3)</f>
        <v>0</v>
      </c>
      <c r="D5" s="98" t="s">
        <v>10</v>
      </c>
      <c r="E5" s="98">
        <f>IF(F3="","",F3)</f>
        <v>3</v>
      </c>
      <c r="F5" s="99"/>
      <c r="G5" s="76"/>
      <c r="H5" s="76"/>
      <c r="I5" s="80">
        <v>1</v>
      </c>
      <c r="J5" s="79" t="s">
        <v>10</v>
      </c>
      <c r="K5" s="79">
        <v>3</v>
      </c>
      <c r="L5" s="80">
        <v>1</v>
      </c>
      <c r="M5" s="79" t="s">
        <v>10</v>
      </c>
      <c r="N5" s="100">
        <v>3</v>
      </c>
      <c r="O5" s="80">
        <v>3</v>
      </c>
      <c r="P5" s="79" t="s">
        <v>10</v>
      </c>
      <c r="Q5" s="100">
        <v>0</v>
      </c>
      <c r="R5" s="79">
        <v>0</v>
      </c>
      <c r="S5" s="79" t="s">
        <v>10</v>
      </c>
      <c r="T5" s="84">
        <v>3</v>
      </c>
      <c r="U5" s="85">
        <f>IF(C5&gt;E5,1,0)+IF(F5&gt;H5,1,0)+IF(I5&gt;K5,1,0)+IF(L5&gt;N5,1,0)+IF(O5&gt;Q5,1,0)+IF(R5&gt;T5,1,0)</f>
        <v>1</v>
      </c>
      <c r="V5" s="85">
        <f>IF(C5&lt;E5,1,0)+IF(F5&lt;H5,1,0)+IF(I5&lt;K5,1,0)+IF(L5&lt;N5,1,0)+IF(O5&lt;Q5,1,0)+IF(R5&lt;T5,1,0)</f>
        <v>4</v>
      </c>
      <c r="W5" s="101">
        <f>(U5*2)+(V5*1)</f>
        <v>6</v>
      </c>
      <c r="X5" s="170">
        <v>5</v>
      </c>
    </row>
    <row r="6" spans="1:24" s="43" customFormat="1" ht="13.15" customHeight="1">
      <c r="A6" s="87"/>
      <c r="B6" s="148"/>
      <c r="C6" s="102"/>
      <c r="D6" s="103"/>
      <c r="E6" s="103"/>
      <c r="F6" s="88"/>
      <c r="G6" s="89"/>
      <c r="H6" s="89"/>
      <c r="I6" s="104">
        <v>12</v>
      </c>
      <c r="J6" s="91"/>
      <c r="K6" s="91"/>
      <c r="L6" s="104">
        <v>14</v>
      </c>
      <c r="M6" s="91"/>
      <c r="N6" s="92"/>
      <c r="O6" s="104">
        <v>2</v>
      </c>
      <c r="P6" s="91"/>
      <c r="Q6" s="92"/>
      <c r="R6" s="91">
        <v>7</v>
      </c>
      <c r="S6" s="91"/>
      <c r="T6" s="94"/>
      <c r="U6" s="95"/>
      <c r="V6" s="95"/>
      <c r="W6" s="96"/>
      <c r="X6" s="169"/>
    </row>
    <row r="7" spans="1:24" s="33" customFormat="1" ht="25.15" customHeight="1">
      <c r="A7" s="74">
        <f>A5+1</f>
        <v>3</v>
      </c>
      <c r="B7" s="147" t="s">
        <v>111</v>
      </c>
      <c r="C7" s="97">
        <f>IF(K3="","",K3)</f>
        <v>2</v>
      </c>
      <c r="D7" s="98" t="s">
        <v>10</v>
      </c>
      <c r="E7" s="98">
        <f>IF(I3="","",I3)</f>
        <v>3</v>
      </c>
      <c r="F7" s="105">
        <f>IF(K5="","",K5)</f>
        <v>3</v>
      </c>
      <c r="G7" s="106" t="s">
        <v>10</v>
      </c>
      <c r="H7" s="98">
        <f>IF(I5="","",I5)</f>
        <v>1</v>
      </c>
      <c r="I7" s="99"/>
      <c r="J7" s="76"/>
      <c r="K7" s="76"/>
      <c r="L7" s="80">
        <v>3</v>
      </c>
      <c r="M7" s="79" t="s">
        <v>10</v>
      </c>
      <c r="N7" s="100">
        <v>0</v>
      </c>
      <c r="O7" s="80">
        <v>3</v>
      </c>
      <c r="P7" s="79" t="s">
        <v>10</v>
      </c>
      <c r="Q7" s="100">
        <v>0</v>
      </c>
      <c r="R7" s="79">
        <v>1</v>
      </c>
      <c r="S7" s="79" t="s">
        <v>10</v>
      </c>
      <c r="T7" s="84">
        <v>3</v>
      </c>
      <c r="U7" s="85">
        <f>IF(C7&gt;E7,1,0)+IF(F7&gt;H7,1,0)+IF(I7&gt;K7,1,0)+IF(L7&gt;N7,1,0)+IF(O7&gt;Q7,1,0)+IF(R7&gt;T7,1,0)</f>
        <v>3</v>
      </c>
      <c r="V7" s="85">
        <f>IF(C7&lt;E7,1,0)+IF(F7&lt;H7,1,0)+IF(I7&lt;K7,1,0)+IF(L7&lt;N7,1,0)+IF(O7&lt;Q7,1,0)+IF(R7&lt;T7,1,0)</f>
        <v>2</v>
      </c>
      <c r="W7" s="101">
        <f>(U7*2)+(V7*1)</f>
        <v>8</v>
      </c>
      <c r="X7" s="170">
        <v>3</v>
      </c>
    </row>
    <row r="8" spans="1:24" s="52" customFormat="1" ht="13.15" customHeight="1">
      <c r="A8" s="87"/>
      <c r="B8" s="148"/>
      <c r="C8" s="102"/>
      <c r="D8" s="103"/>
      <c r="E8" s="103"/>
      <c r="F8" s="107"/>
      <c r="G8" s="108"/>
      <c r="H8" s="108"/>
      <c r="I8" s="88"/>
      <c r="J8" s="89"/>
      <c r="K8" s="89"/>
      <c r="L8" s="104">
        <v>3</v>
      </c>
      <c r="M8" s="91"/>
      <c r="N8" s="92"/>
      <c r="O8" s="104">
        <v>5</v>
      </c>
      <c r="P8" s="91"/>
      <c r="Q8" s="92"/>
      <c r="R8" s="91">
        <v>13</v>
      </c>
      <c r="S8" s="91"/>
      <c r="T8" s="94"/>
      <c r="U8" s="95"/>
      <c r="V8" s="95"/>
      <c r="W8" s="96"/>
      <c r="X8" s="169"/>
    </row>
    <row r="9" spans="1:24" s="33" customFormat="1" ht="25.15" customHeight="1">
      <c r="A9" s="74">
        <v>4</v>
      </c>
      <c r="B9" s="147" t="s">
        <v>112</v>
      </c>
      <c r="C9" s="105">
        <f>IF(N3="","",N3)</f>
        <v>0</v>
      </c>
      <c r="D9" s="106" t="s">
        <v>10</v>
      </c>
      <c r="E9" s="98">
        <f>IF(L3="","",L3)</f>
        <v>3</v>
      </c>
      <c r="F9" s="105">
        <f>IF(N5="","",N5)</f>
        <v>3</v>
      </c>
      <c r="G9" s="106" t="s">
        <v>10</v>
      </c>
      <c r="H9" s="98">
        <f>IF(L5="","",L5)</f>
        <v>1</v>
      </c>
      <c r="I9" s="105">
        <f>IF(N7="","",N7)</f>
        <v>0</v>
      </c>
      <c r="J9" s="106" t="s">
        <v>10</v>
      </c>
      <c r="K9" s="98">
        <f>IF(L7="","",L7)</f>
        <v>3</v>
      </c>
      <c r="L9" s="99"/>
      <c r="M9" s="76"/>
      <c r="N9" s="109"/>
      <c r="O9" s="80">
        <v>3</v>
      </c>
      <c r="P9" s="79" t="s">
        <v>10</v>
      </c>
      <c r="Q9" s="100">
        <v>2</v>
      </c>
      <c r="R9" s="79">
        <v>1</v>
      </c>
      <c r="S9" s="79" t="s">
        <v>10</v>
      </c>
      <c r="T9" s="84">
        <v>3</v>
      </c>
      <c r="U9" s="85">
        <f>IF(C9&gt;E9,1,0)+IF(F9&gt;H9,1,0)+IF(I9&gt;K9,1,0)+IF(L9&gt;N9,1,0)+IF(O9&gt;Q9,1,0)+IF(R9&gt;T9,1,0)</f>
        <v>2</v>
      </c>
      <c r="V9" s="85">
        <f>IF(C9&lt;E9,1,0)+IF(F9&lt;H9,1,0)+IF(I9&lt;K9,1,0)+IF(L9&lt;N9,1,0)+IF(O9&lt;Q9,1,0)+IF(R9&lt;T9,1,0)</f>
        <v>3</v>
      </c>
      <c r="W9" s="101">
        <f>(U9*2)+(V9*1)</f>
        <v>7</v>
      </c>
      <c r="X9" s="170">
        <v>4</v>
      </c>
    </row>
    <row r="10" spans="1:24" s="52" customFormat="1" ht="13.15" customHeight="1">
      <c r="A10" s="87"/>
      <c r="B10" s="148"/>
      <c r="C10" s="102"/>
      <c r="D10" s="103"/>
      <c r="E10" s="103"/>
      <c r="F10" s="107"/>
      <c r="G10" s="108"/>
      <c r="H10" s="108"/>
      <c r="I10" s="107"/>
      <c r="J10" s="108"/>
      <c r="K10" s="108"/>
      <c r="L10" s="88"/>
      <c r="M10" s="89"/>
      <c r="N10" s="110"/>
      <c r="O10" s="104">
        <v>9</v>
      </c>
      <c r="P10" s="91"/>
      <c r="Q10" s="92"/>
      <c r="R10" s="91">
        <v>4</v>
      </c>
      <c r="S10" s="91"/>
      <c r="T10" s="94"/>
      <c r="U10" s="95"/>
      <c r="V10" s="95"/>
      <c r="W10" s="96"/>
      <c r="X10" s="169"/>
    </row>
    <row r="11" spans="1:24" ht="25.35" customHeight="1">
      <c r="A11" s="74">
        <v>5</v>
      </c>
      <c r="B11" s="147" t="s">
        <v>113</v>
      </c>
      <c r="C11" s="97">
        <f>IF(Q3="","",Q3)</f>
        <v>0</v>
      </c>
      <c r="D11" s="98" t="s">
        <v>10</v>
      </c>
      <c r="E11" s="98">
        <f>IF(O3="","",O3)</f>
        <v>3</v>
      </c>
      <c r="F11" s="105">
        <f>IF(Q5="","",Q5)</f>
        <v>0</v>
      </c>
      <c r="G11" s="106" t="s">
        <v>10</v>
      </c>
      <c r="H11" s="98">
        <f>IF(O5="","",O5)</f>
        <v>3</v>
      </c>
      <c r="I11" s="105">
        <f>IF(Q7="","",Q7)</f>
        <v>0</v>
      </c>
      <c r="J11" s="106" t="s">
        <v>10</v>
      </c>
      <c r="K11" s="98">
        <f>IF(O7="","",O7)</f>
        <v>3</v>
      </c>
      <c r="L11" s="105">
        <f>IF(Q9="","",Q9)</f>
        <v>2</v>
      </c>
      <c r="M11" s="106" t="s">
        <v>10</v>
      </c>
      <c r="N11" s="98">
        <f>IF(O9="","",O9)</f>
        <v>3</v>
      </c>
      <c r="O11" s="99"/>
      <c r="P11" s="76"/>
      <c r="Q11" s="109"/>
      <c r="R11" s="79">
        <v>0</v>
      </c>
      <c r="S11" s="79" t="s">
        <v>10</v>
      </c>
      <c r="T11" s="84">
        <v>3</v>
      </c>
      <c r="U11" s="85">
        <f>IF(C11&gt;E11,1,0)+IF(F11&gt;H11,1,0)+IF(I11&gt;K11,1,0)+IF(L11&gt;N11,1,0)+IF(O11&gt;Q11,1,0)+IF(R11&gt;T11,1,0)</f>
        <v>0</v>
      </c>
      <c r="V11" s="85">
        <f>IF(C11&lt;E11,1,0)+IF(F11&lt;H11,1,0)+IF(I11&lt;K11,1,0)+IF(L11&lt;N11,1,0)+IF(O11&lt;Q11,1,0)+IF(R11&lt;T11,1,0)</f>
        <v>5</v>
      </c>
      <c r="W11" s="101">
        <f>(U11*2)+(V11*1)</f>
        <v>5</v>
      </c>
      <c r="X11" s="170">
        <v>6</v>
      </c>
    </row>
    <row r="12" spans="1:24" ht="12.75" customHeight="1">
      <c r="A12" s="87"/>
      <c r="B12" s="148"/>
      <c r="C12" s="102"/>
      <c r="D12" s="103"/>
      <c r="E12" s="103"/>
      <c r="F12" s="107"/>
      <c r="G12" s="108"/>
      <c r="H12" s="108"/>
      <c r="I12" s="107"/>
      <c r="J12" s="108"/>
      <c r="K12" s="108"/>
      <c r="L12" s="107"/>
      <c r="M12" s="108"/>
      <c r="N12" s="108"/>
      <c r="O12" s="88"/>
      <c r="P12" s="89"/>
      <c r="Q12" s="110"/>
      <c r="R12" s="91">
        <v>10</v>
      </c>
      <c r="S12" s="91"/>
      <c r="T12" s="94"/>
      <c r="U12" s="95"/>
      <c r="V12" s="95"/>
      <c r="W12" s="96"/>
      <c r="X12" s="169"/>
    </row>
    <row r="13" spans="1:24" ht="25.35" customHeight="1">
      <c r="A13" s="74">
        <v>6</v>
      </c>
      <c r="B13" s="147" t="s">
        <v>114</v>
      </c>
      <c r="C13" s="105">
        <f>IF(T3="","",T3)</f>
        <v>1</v>
      </c>
      <c r="D13" s="106" t="s">
        <v>10</v>
      </c>
      <c r="E13" s="98">
        <f>IF(R3="","",R3)</f>
        <v>3</v>
      </c>
      <c r="F13" s="105">
        <f>IF(T5="","",T5)</f>
        <v>3</v>
      </c>
      <c r="G13" s="106" t="s">
        <v>10</v>
      </c>
      <c r="H13" s="98">
        <f>IF(R5="","",R5)</f>
        <v>0</v>
      </c>
      <c r="I13" s="105">
        <f>IF(T7="","",T7)</f>
        <v>3</v>
      </c>
      <c r="J13" s="106" t="s">
        <v>10</v>
      </c>
      <c r="K13" s="98">
        <f>IF(R7="","",R7)</f>
        <v>1</v>
      </c>
      <c r="L13" s="105">
        <f>IF(T9="","",T9)</f>
        <v>3</v>
      </c>
      <c r="M13" s="106" t="s">
        <v>10</v>
      </c>
      <c r="N13" s="98">
        <f>IF(R9="","",R9)</f>
        <v>1</v>
      </c>
      <c r="O13" s="105">
        <f>IF(T11="","",T11)</f>
        <v>3</v>
      </c>
      <c r="P13" s="106" t="s">
        <v>10</v>
      </c>
      <c r="Q13" s="98">
        <f>IF(R11="","",R11)</f>
        <v>0</v>
      </c>
      <c r="R13" s="99"/>
      <c r="S13" s="76"/>
      <c r="T13" s="111"/>
      <c r="U13" s="85">
        <f>IF(C13&gt;E13,1,0)+IF(F13&gt;H13,1,0)+IF(I13&gt;K13,1,0)+IF(L13&gt;N13,1,0)+IF(O13&gt;Q13,1,0)+IF(R13&gt;T13,1,0)</f>
        <v>4</v>
      </c>
      <c r="V13" s="85">
        <f>IF(C13&lt;E13,1,0)+IF(F13&lt;H13,1,0)+IF(I13&lt;K13,1,0)+IF(L13&lt;N13,1,0)+IF(O13&lt;Q13,1,0)+IF(R13&lt;T13,1,0)</f>
        <v>1</v>
      </c>
      <c r="W13" s="101">
        <f>(U13*2)+(V13*1)</f>
        <v>9</v>
      </c>
      <c r="X13" s="170">
        <v>2</v>
      </c>
    </row>
    <row r="14" spans="1:24" ht="13.5" customHeight="1" thickBot="1">
      <c r="A14" s="112"/>
      <c r="B14" s="167"/>
      <c r="C14" s="113"/>
      <c r="D14" s="114"/>
      <c r="E14" s="114"/>
      <c r="F14" s="113"/>
      <c r="G14" s="114"/>
      <c r="H14" s="114"/>
      <c r="I14" s="113"/>
      <c r="J14" s="114"/>
      <c r="K14" s="114"/>
      <c r="L14" s="113"/>
      <c r="M14" s="114"/>
      <c r="N14" s="114"/>
      <c r="O14" s="113"/>
      <c r="P14" s="114"/>
      <c r="Q14" s="114"/>
      <c r="R14" s="115"/>
      <c r="S14" s="116"/>
      <c r="T14" s="117"/>
      <c r="U14" s="118"/>
      <c r="V14" s="118"/>
      <c r="W14" s="119"/>
      <c r="X14" s="171"/>
    </row>
    <row r="17" spans="1:5" ht="20.100000000000001" customHeight="1">
      <c r="A17" s="64"/>
      <c r="B17" s="65" t="s">
        <v>11</v>
      </c>
      <c r="C17" s="66"/>
    </row>
    <row r="18" spans="1:5" ht="24.95" customHeight="1">
      <c r="A18" s="64" t="s">
        <v>12</v>
      </c>
      <c r="B18" s="70" t="str">
        <f>IF($X$3=1,$B$3,IF($X$5=1,$B$5,IF($X$7=1,$B$7,IF($X$9=1,$B$9,IF(X11=1,B11,IF(X13=1,B13,""))))))</f>
        <v>Wellinger Philipp  (OÖ)</v>
      </c>
      <c r="C18" s="66"/>
      <c r="E18" s="71"/>
    </row>
    <row r="19" spans="1:5" ht="24.95" customHeight="1">
      <c r="A19" s="64" t="s">
        <v>13</v>
      </c>
      <c r="B19" s="70" t="str">
        <f>IF($X$3=2,$B$3,IF($X$5=2,$B$5,IF($X$7=2,$B$7,IF($X$9=2,$B$9,IF(X11=2,B11,IF(X13=2,B13,""))))))</f>
        <v>Judmaier Florian  (ST)</v>
      </c>
      <c r="C19" s="66"/>
      <c r="E19" s="71"/>
    </row>
    <row r="20" spans="1:5" ht="24.95" customHeight="1">
      <c r="A20" s="64" t="s">
        <v>14</v>
      </c>
      <c r="B20" s="70" t="str">
        <f>IF($X$3=3,$B$3,IF($X$5=3,$B$5,IF($X$7=3,$B$7,IF($X$9=3,$B$9,IF(X11=3,B11,IF(X13=3,B13,""))))))</f>
        <v>Schwaninger Ronimund  (T)</v>
      </c>
      <c r="C20" s="66"/>
      <c r="E20" s="71"/>
    </row>
    <row r="21" spans="1:5" ht="24.95" customHeight="1">
      <c r="A21" s="64" t="s">
        <v>15</v>
      </c>
      <c r="B21" s="70" t="str">
        <f>IF($X$3=4,$B$3,IF($X$5=4,$B$5,IF($X$7=4,$B$7,IF($X$9=4,$B$9,IF(X11=4,B11,IF(X13=4,B13,""))))))</f>
        <v>Hock Alexander  (W)</v>
      </c>
      <c r="C21" s="66"/>
      <c r="E21" s="71"/>
    </row>
    <row r="22" spans="1:5" ht="24.95" customHeight="1">
      <c r="A22" s="64" t="s">
        <v>92</v>
      </c>
      <c r="B22" s="70" t="str">
        <f>IF($X$3=5,$B$3,IF($X$5=5,$B$5,IF($X$7=5,$B$7,IF($X$9=5,$B$9,IF(X11=5,B11,IF(X13=5,B13,""))))))</f>
        <v>Höllbacher Tobias (S)</v>
      </c>
      <c r="C22" s="66"/>
      <c r="E22" s="71"/>
    </row>
    <row r="23" spans="1:5" ht="24.95" customHeight="1">
      <c r="A23" s="64" t="s">
        <v>93</v>
      </c>
      <c r="B23" s="70" t="str">
        <f>IF($X$3=6,$B$3,IF($X$5=6,$B$5,IF($X$7=6,$B$7,IF($X$9=6,$B$9,IF(X11=6,B11,IF(X13=6,B13,""))))))</f>
        <v>Fröhling Jakob  (NÖ)</v>
      </c>
      <c r="C23" s="66"/>
      <c r="E23" s="71"/>
    </row>
  </sheetData>
  <mergeCells count="23">
    <mergeCell ref="B13:B14"/>
    <mergeCell ref="X3:X4"/>
    <mergeCell ref="X5:X6"/>
    <mergeCell ref="X7:X8"/>
    <mergeCell ref="X9:X10"/>
    <mergeCell ref="X11:X12"/>
    <mergeCell ref="X13:X14"/>
    <mergeCell ref="W1:W2"/>
    <mergeCell ref="B3:B4"/>
    <mergeCell ref="B5:B6"/>
    <mergeCell ref="B7:B8"/>
    <mergeCell ref="U1:U2"/>
    <mergeCell ref="X1:X2"/>
    <mergeCell ref="R1:T2"/>
    <mergeCell ref="V1:V2"/>
    <mergeCell ref="B9:B10"/>
    <mergeCell ref="B11:B12"/>
    <mergeCell ref="L1:N2"/>
    <mergeCell ref="O1:Q2"/>
    <mergeCell ref="B1:B2"/>
    <mergeCell ref="C1:E2"/>
    <mergeCell ref="F1:H2"/>
    <mergeCell ref="I1:K2"/>
  </mergeCells>
  <phoneticPr fontId="0" type="noConversion"/>
  <printOptions horizontalCentered="1" verticalCentered="1" gridLinesSet="0"/>
  <pageMargins left="0.78740157480314965" right="0.78740157480314965" top="0.78740157480314965" bottom="0.78740157480314965" header="0.51181102362204722" footer="0.51181102362204722"/>
  <pageSetup paperSize="9" fitToHeight="0" orientation="landscape" horizontalDpi="4294967294" verticalDpi="4294967292" r:id="rId1"/>
  <headerFooter alignWithMargins="0"/>
  <colBreaks count="2" manualBreakCount="2">
    <brk id="65535" max="1048575" man="1"/>
    <brk id="65535" max="1048575" man="1"/>
  </col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8C53B5-EF42-4CE0-A707-832D8BF49F36}">
  <sheetPr codeName="Tabelle15">
    <tabColor indexed="50"/>
  </sheetPr>
  <dimension ref="A1:X23"/>
  <sheetViews>
    <sheetView showGridLines="0" defaultGridColor="0" colorId="8" zoomScaleNormal="100" zoomScaleSheetLayoutView="75" workbookViewId="0"/>
  </sheetViews>
  <sheetFormatPr defaultColWidth="12" defaultRowHeight="12.75"/>
  <cols>
    <col min="1" max="1" width="3.42578125" style="21" customWidth="1"/>
    <col min="2" max="2" width="50.7109375" style="21" customWidth="1"/>
    <col min="3" max="3" width="2.42578125" style="69" customWidth="1"/>
    <col min="4" max="4" width="0.85546875" style="67" customWidth="1"/>
    <col min="5" max="5" width="2.42578125" style="68" customWidth="1"/>
    <col min="6" max="6" width="2.42578125" style="69" customWidth="1"/>
    <col min="7" max="7" width="0.85546875" style="67" customWidth="1"/>
    <col min="8" max="8" width="2.42578125" style="68" customWidth="1"/>
    <col min="9" max="9" width="2.42578125" style="69" customWidth="1"/>
    <col min="10" max="10" width="0.85546875" style="67" customWidth="1"/>
    <col min="11" max="11" width="2.42578125" style="68" customWidth="1"/>
    <col min="12" max="12" width="2.42578125" style="69" customWidth="1"/>
    <col min="13" max="13" width="0.85546875" style="67" customWidth="1"/>
    <col min="14" max="14" width="2.42578125" style="68" customWidth="1"/>
    <col min="15" max="15" width="2.42578125" style="21" customWidth="1"/>
    <col min="16" max="16" width="0.85546875" style="21" customWidth="1"/>
    <col min="17" max="18" width="2.42578125" style="21" customWidth="1"/>
    <col min="19" max="19" width="0.85546875" style="21" customWidth="1"/>
    <col min="20" max="20" width="2.42578125" style="21" customWidth="1"/>
    <col min="21" max="24" width="3.85546875" style="21" customWidth="1"/>
    <col min="25" max="16384" width="12" style="21"/>
  </cols>
  <sheetData>
    <row r="1" spans="1:24" ht="15" customHeight="1">
      <c r="A1" s="72"/>
      <c r="B1" s="129" t="s">
        <v>115</v>
      </c>
      <c r="C1" s="155">
        <v>1</v>
      </c>
      <c r="D1" s="150"/>
      <c r="E1" s="151"/>
      <c r="F1" s="149">
        <v>2</v>
      </c>
      <c r="G1" s="150"/>
      <c r="H1" s="151"/>
      <c r="I1" s="149">
        <v>3</v>
      </c>
      <c r="J1" s="150"/>
      <c r="K1" s="151"/>
      <c r="L1" s="149">
        <v>4</v>
      </c>
      <c r="M1" s="150"/>
      <c r="N1" s="151"/>
      <c r="O1" s="149">
        <v>5</v>
      </c>
      <c r="P1" s="150"/>
      <c r="Q1" s="151"/>
      <c r="R1" s="150">
        <v>6</v>
      </c>
      <c r="S1" s="150"/>
      <c r="T1" s="165"/>
      <c r="U1" s="161" t="s">
        <v>6</v>
      </c>
      <c r="V1" s="157" t="s">
        <v>7</v>
      </c>
      <c r="W1" s="157" t="s">
        <v>8</v>
      </c>
      <c r="X1" s="163" t="s">
        <v>9</v>
      </c>
    </row>
    <row r="2" spans="1:24" ht="15" customHeight="1" thickBot="1">
      <c r="A2" s="73"/>
      <c r="B2" s="130"/>
      <c r="C2" s="156"/>
      <c r="D2" s="153"/>
      <c r="E2" s="154"/>
      <c r="F2" s="152"/>
      <c r="G2" s="153"/>
      <c r="H2" s="154"/>
      <c r="I2" s="152"/>
      <c r="J2" s="153"/>
      <c r="K2" s="154"/>
      <c r="L2" s="152"/>
      <c r="M2" s="153"/>
      <c r="N2" s="154"/>
      <c r="O2" s="152"/>
      <c r="P2" s="153"/>
      <c r="Q2" s="154"/>
      <c r="R2" s="153"/>
      <c r="S2" s="153"/>
      <c r="T2" s="166"/>
      <c r="U2" s="162"/>
      <c r="V2" s="158"/>
      <c r="W2" s="158"/>
      <c r="X2" s="164"/>
    </row>
    <row r="3" spans="1:24" s="33" customFormat="1" ht="25.15" customHeight="1">
      <c r="A3" s="74">
        <v>1</v>
      </c>
      <c r="B3" s="159" t="s">
        <v>116</v>
      </c>
      <c r="C3" s="75"/>
      <c r="D3" s="76"/>
      <c r="E3" s="77"/>
      <c r="F3" s="78"/>
      <c r="G3" s="79" t="s">
        <v>10</v>
      </c>
      <c r="H3" s="78"/>
      <c r="I3" s="80">
        <v>3</v>
      </c>
      <c r="J3" s="79" t="s">
        <v>10</v>
      </c>
      <c r="K3" s="79">
        <v>0</v>
      </c>
      <c r="L3" s="81">
        <v>1</v>
      </c>
      <c r="M3" s="82" t="s">
        <v>10</v>
      </c>
      <c r="N3" s="83">
        <v>3</v>
      </c>
      <c r="O3" s="81">
        <v>1</v>
      </c>
      <c r="P3" s="82" t="s">
        <v>10</v>
      </c>
      <c r="Q3" s="83">
        <v>3</v>
      </c>
      <c r="R3" s="79">
        <v>3</v>
      </c>
      <c r="S3" s="79" t="s">
        <v>10</v>
      </c>
      <c r="T3" s="84">
        <v>0</v>
      </c>
      <c r="U3" s="85">
        <f>IF(C3&gt;E3,1,0)+IF(F3&gt;H3,1,0)+IF(I3&gt;K3,1,0)+IF(L3&gt;N3,1,0)+IF(O3&gt;Q3,1,0)+IF(R3&gt;T3,1,0)</f>
        <v>2</v>
      </c>
      <c r="V3" s="85">
        <f>IF(C3&lt;E3,1,0)+IF(F3&lt;H3,1,0)+IF(I3&lt;K3,1,0)+IF(L3&lt;N3,1,0)+IF(O3&lt;Q3,1,0)+IF(R3&lt;T3,1,0)</f>
        <v>2</v>
      </c>
      <c r="W3" s="86">
        <f>(U3*2)+(V3*1)</f>
        <v>6</v>
      </c>
      <c r="X3" s="168">
        <v>3</v>
      </c>
    </row>
    <row r="4" spans="1:24" s="43" customFormat="1" ht="13.15" customHeight="1">
      <c r="A4" s="87"/>
      <c r="B4" s="160"/>
      <c r="C4" s="88"/>
      <c r="D4" s="89"/>
      <c r="E4" s="89"/>
      <c r="F4" s="90">
        <v>6</v>
      </c>
      <c r="G4" s="91"/>
      <c r="H4" s="91"/>
      <c r="I4" s="90">
        <v>8</v>
      </c>
      <c r="J4" s="91"/>
      <c r="K4" s="91"/>
      <c r="L4" s="90">
        <v>11</v>
      </c>
      <c r="M4" s="91"/>
      <c r="N4" s="92"/>
      <c r="O4" s="90">
        <v>15</v>
      </c>
      <c r="P4" s="91"/>
      <c r="Q4" s="92"/>
      <c r="R4" s="93">
        <v>1</v>
      </c>
      <c r="S4" s="91"/>
      <c r="T4" s="94"/>
      <c r="U4" s="95"/>
      <c r="V4" s="95"/>
      <c r="W4" s="96"/>
      <c r="X4" s="169"/>
    </row>
    <row r="5" spans="1:24" s="33" customFormat="1" ht="25.15" customHeight="1">
      <c r="A5" s="74">
        <f>A3+1</f>
        <v>2</v>
      </c>
      <c r="B5" s="147" t="s">
        <v>155</v>
      </c>
      <c r="C5" s="97" t="str">
        <f>IF(H3="","",H3)</f>
        <v/>
      </c>
      <c r="D5" s="98" t="s">
        <v>10</v>
      </c>
      <c r="E5" s="98" t="str">
        <f>IF(F3="","",F3)</f>
        <v/>
      </c>
      <c r="F5" s="99"/>
      <c r="G5" s="76"/>
      <c r="H5" s="76"/>
      <c r="I5" s="80"/>
      <c r="J5" s="79" t="s">
        <v>10</v>
      </c>
      <c r="K5" s="79"/>
      <c r="L5" s="80"/>
      <c r="M5" s="79" t="s">
        <v>10</v>
      </c>
      <c r="N5" s="100"/>
      <c r="O5" s="80"/>
      <c r="P5" s="79" t="s">
        <v>10</v>
      </c>
      <c r="Q5" s="100"/>
      <c r="R5" s="79"/>
      <c r="S5" s="79" t="s">
        <v>10</v>
      </c>
      <c r="T5" s="84"/>
      <c r="U5" s="85">
        <f>IF(C5&gt;E5,1,0)+IF(F5&gt;H5,1,0)+IF(I5&gt;K5,1,0)+IF(L5&gt;N5,1,0)+IF(O5&gt;Q5,1,0)+IF(R5&gt;T5,1,0)</f>
        <v>0</v>
      </c>
      <c r="V5" s="85">
        <f>IF(C5&lt;E5,1,0)+IF(F5&lt;H5,1,0)+IF(I5&lt;K5,1,0)+IF(L5&lt;N5,1,0)+IF(O5&lt;Q5,1,0)+IF(R5&lt;T5,1,0)</f>
        <v>0</v>
      </c>
      <c r="W5" s="101">
        <f>(U5*2)+(V5*1)</f>
        <v>0</v>
      </c>
      <c r="X5" s="170">
        <v>6</v>
      </c>
    </row>
    <row r="6" spans="1:24" s="43" customFormat="1" ht="13.15" customHeight="1">
      <c r="A6" s="87"/>
      <c r="B6" s="148"/>
      <c r="C6" s="102"/>
      <c r="D6" s="103"/>
      <c r="E6" s="103"/>
      <c r="F6" s="88"/>
      <c r="G6" s="89"/>
      <c r="H6" s="89"/>
      <c r="I6" s="104">
        <v>12</v>
      </c>
      <c r="J6" s="91"/>
      <c r="K6" s="91"/>
      <c r="L6" s="104">
        <v>14</v>
      </c>
      <c r="M6" s="91"/>
      <c r="N6" s="92"/>
      <c r="O6" s="104">
        <v>2</v>
      </c>
      <c r="P6" s="91"/>
      <c r="Q6" s="92"/>
      <c r="R6" s="91">
        <v>7</v>
      </c>
      <c r="S6" s="91"/>
      <c r="T6" s="94"/>
      <c r="U6" s="95"/>
      <c r="V6" s="95"/>
      <c r="W6" s="96"/>
      <c r="X6" s="169"/>
    </row>
    <row r="7" spans="1:24" s="33" customFormat="1" ht="25.15" customHeight="1">
      <c r="A7" s="74">
        <f>A5+1</f>
        <v>3</v>
      </c>
      <c r="B7" s="147" t="s">
        <v>118</v>
      </c>
      <c r="C7" s="97">
        <f>IF(K3="","",K3)</f>
        <v>0</v>
      </c>
      <c r="D7" s="98" t="s">
        <v>10</v>
      </c>
      <c r="E7" s="98">
        <f>IF(I3="","",I3)</f>
        <v>3</v>
      </c>
      <c r="F7" s="105" t="str">
        <f>IF(K5="","",K5)</f>
        <v/>
      </c>
      <c r="G7" s="106" t="s">
        <v>10</v>
      </c>
      <c r="H7" s="98" t="str">
        <f>IF(I5="","",I5)</f>
        <v/>
      </c>
      <c r="I7" s="99"/>
      <c r="J7" s="76"/>
      <c r="K7" s="76"/>
      <c r="L7" s="80">
        <v>0</v>
      </c>
      <c r="M7" s="79" t="s">
        <v>10</v>
      </c>
      <c r="N7" s="100">
        <v>3</v>
      </c>
      <c r="O7" s="80">
        <v>3</v>
      </c>
      <c r="P7" s="79" t="s">
        <v>10</v>
      </c>
      <c r="Q7" s="100">
        <v>0</v>
      </c>
      <c r="R7" s="79">
        <v>3</v>
      </c>
      <c r="S7" s="79" t="s">
        <v>10</v>
      </c>
      <c r="T7" s="84">
        <v>2</v>
      </c>
      <c r="U7" s="85">
        <f>IF(C7&gt;E7,1,0)+IF(F7&gt;H7,1,0)+IF(I7&gt;K7,1,0)+IF(L7&gt;N7,1,0)+IF(O7&gt;Q7,1,0)+IF(R7&gt;T7,1,0)</f>
        <v>2</v>
      </c>
      <c r="V7" s="85">
        <f>IF(C7&lt;E7,1,0)+IF(F7&lt;H7,1,0)+IF(I7&lt;K7,1,0)+IF(L7&lt;N7,1,0)+IF(O7&lt;Q7,1,0)+IF(R7&lt;T7,1,0)</f>
        <v>2</v>
      </c>
      <c r="W7" s="101">
        <f>(U7*2)+(V7*1)</f>
        <v>6</v>
      </c>
      <c r="X7" s="170">
        <v>4</v>
      </c>
    </row>
    <row r="8" spans="1:24" s="52" customFormat="1" ht="13.15" customHeight="1">
      <c r="A8" s="87"/>
      <c r="B8" s="148"/>
      <c r="C8" s="102"/>
      <c r="D8" s="103"/>
      <c r="E8" s="103"/>
      <c r="F8" s="107"/>
      <c r="G8" s="108"/>
      <c r="H8" s="108"/>
      <c r="I8" s="88"/>
      <c r="J8" s="89"/>
      <c r="K8" s="89"/>
      <c r="L8" s="104">
        <v>3</v>
      </c>
      <c r="M8" s="91"/>
      <c r="N8" s="92"/>
      <c r="O8" s="104">
        <v>5</v>
      </c>
      <c r="P8" s="91"/>
      <c r="Q8" s="92"/>
      <c r="R8" s="91">
        <v>13</v>
      </c>
      <c r="S8" s="91"/>
      <c r="T8" s="94"/>
      <c r="U8" s="95"/>
      <c r="V8" s="95"/>
      <c r="W8" s="96"/>
      <c r="X8" s="169"/>
    </row>
    <row r="9" spans="1:24" s="33" customFormat="1" ht="25.15" customHeight="1">
      <c r="A9" s="74">
        <v>4</v>
      </c>
      <c r="B9" s="147" t="s">
        <v>208</v>
      </c>
      <c r="C9" s="105">
        <f>IF(N3="","",N3)</f>
        <v>3</v>
      </c>
      <c r="D9" s="106" t="s">
        <v>10</v>
      </c>
      <c r="E9" s="98">
        <f>IF(L3="","",L3)</f>
        <v>1</v>
      </c>
      <c r="F9" s="105" t="str">
        <f>IF(N5="","",N5)</f>
        <v/>
      </c>
      <c r="G9" s="106" t="s">
        <v>10</v>
      </c>
      <c r="H9" s="98" t="str">
        <f>IF(L5="","",L5)</f>
        <v/>
      </c>
      <c r="I9" s="105">
        <f>IF(N7="","",N7)</f>
        <v>3</v>
      </c>
      <c r="J9" s="106" t="s">
        <v>10</v>
      </c>
      <c r="K9" s="98">
        <f>IF(L7="","",L7)</f>
        <v>0</v>
      </c>
      <c r="L9" s="99"/>
      <c r="M9" s="76"/>
      <c r="N9" s="109"/>
      <c r="O9" s="80">
        <v>0</v>
      </c>
      <c r="P9" s="79" t="s">
        <v>10</v>
      </c>
      <c r="Q9" s="100">
        <v>3</v>
      </c>
      <c r="R9" s="79">
        <v>3</v>
      </c>
      <c r="S9" s="79" t="s">
        <v>10</v>
      </c>
      <c r="T9" s="84">
        <v>0</v>
      </c>
      <c r="U9" s="85">
        <f>IF(C9&gt;E9,1,0)+IF(F9&gt;H9,1,0)+IF(I9&gt;K9,1,0)+IF(L9&gt;N9,1,0)+IF(O9&gt;Q9,1,0)+IF(R9&gt;T9,1,0)</f>
        <v>3</v>
      </c>
      <c r="V9" s="85">
        <f>IF(C9&lt;E9,1,0)+IF(F9&lt;H9,1,0)+IF(I9&lt;K9,1,0)+IF(L9&lt;N9,1,0)+IF(O9&lt;Q9,1,0)+IF(R9&lt;T9,1,0)</f>
        <v>1</v>
      </c>
      <c r="W9" s="101">
        <f>(U9*2)+(V9*1)</f>
        <v>7</v>
      </c>
      <c r="X9" s="170">
        <v>2</v>
      </c>
    </row>
    <row r="10" spans="1:24" s="52" customFormat="1" ht="13.15" customHeight="1">
      <c r="A10" s="87"/>
      <c r="B10" s="148"/>
      <c r="C10" s="102"/>
      <c r="D10" s="103"/>
      <c r="E10" s="103"/>
      <c r="F10" s="107"/>
      <c r="G10" s="108"/>
      <c r="H10" s="108"/>
      <c r="I10" s="107"/>
      <c r="J10" s="108"/>
      <c r="K10" s="108"/>
      <c r="L10" s="88"/>
      <c r="M10" s="89"/>
      <c r="N10" s="110"/>
      <c r="O10" s="104">
        <v>9</v>
      </c>
      <c r="P10" s="91"/>
      <c r="Q10" s="92"/>
      <c r="R10" s="91">
        <v>4</v>
      </c>
      <c r="S10" s="91"/>
      <c r="T10" s="94"/>
      <c r="U10" s="95"/>
      <c r="V10" s="95"/>
      <c r="W10" s="96"/>
      <c r="X10" s="169"/>
    </row>
    <row r="11" spans="1:24" ht="25.35" customHeight="1">
      <c r="A11" s="74">
        <v>5</v>
      </c>
      <c r="B11" s="147" t="s">
        <v>220</v>
      </c>
      <c r="C11" s="97">
        <f>IF(Q3="","",Q3)</f>
        <v>3</v>
      </c>
      <c r="D11" s="98" t="s">
        <v>10</v>
      </c>
      <c r="E11" s="98">
        <f>IF(O3="","",O3)</f>
        <v>1</v>
      </c>
      <c r="F11" s="105" t="str">
        <f>IF(Q5="","",Q5)</f>
        <v/>
      </c>
      <c r="G11" s="106" t="s">
        <v>10</v>
      </c>
      <c r="H11" s="98" t="str">
        <f>IF(O5="","",O5)</f>
        <v/>
      </c>
      <c r="I11" s="105">
        <f>IF(Q7="","",Q7)</f>
        <v>0</v>
      </c>
      <c r="J11" s="106" t="s">
        <v>10</v>
      </c>
      <c r="K11" s="98">
        <f>IF(O7="","",O7)</f>
        <v>3</v>
      </c>
      <c r="L11" s="105">
        <f>IF(Q9="","",Q9)</f>
        <v>3</v>
      </c>
      <c r="M11" s="106" t="s">
        <v>10</v>
      </c>
      <c r="N11" s="98">
        <f>IF(O9="","",O9)</f>
        <v>0</v>
      </c>
      <c r="O11" s="99"/>
      <c r="P11" s="76"/>
      <c r="Q11" s="109"/>
      <c r="R11" s="79">
        <v>3</v>
      </c>
      <c r="S11" s="79" t="s">
        <v>10</v>
      </c>
      <c r="T11" s="84">
        <v>0</v>
      </c>
      <c r="U11" s="85">
        <f>IF(C11&gt;E11,1,0)+IF(F11&gt;H11,1,0)+IF(I11&gt;K11,1,0)+IF(L11&gt;N11,1,0)+IF(O11&gt;Q11,1,0)+IF(R11&gt;T11,1,0)</f>
        <v>3</v>
      </c>
      <c r="V11" s="85">
        <f>IF(C11&lt;E11,1,0)+IF(F11&lt;H11,1,0)+IF(I11&lt;K11,1,0)+IF(L11&lt;N11,1,0)+IF(O11&lt;Q11,1,0)+IF(R11&lt;T11,1,0)</f>
        <v>1</v>
      </c>
      <c r="W11" s="101">
        <f>(U11*2)+(V11*1)</f>
        <v>7</v>
      </c>
      <c r="X11" s="170">
        <v>1</v>
      </c>
    </row>
    <row r="12" spans="1:24" ht="12.75" customHeight="1">
      <c r="A12" s="87"/>
      <c r="B12" s="148"/>
      <c r="C12" s="102"/>
      <c r="D12" s="103"/>
      <c r="E12" s="103"/>
      <c r="F12" s="107"/>
      <c r="G12" s="108"/>
      <c r="H12" s="108"/>
      <c r="I12" s="107"/>
      <c r="J12" s="108"/>
      <c r="K12" s="108"/>
      <c r="L12" s="107"/>
      <c r="M12" s="108"/>
      <c r="N12" s="108"/>
      <c r="O12" s="88"/>
      <c r="P12" s="89"/>
      <c r="Q12" s="110"/>
      <c r="R12" s="91">
        <v>10</v>
      </c>
      <c r="S12" s="91"/>
      <c r="T12" s="94"/>
      <c r="U12" s="95"/>
      <c r="V12" s="95"/>
      <c r="W12" s="96"/>
      <c r="X12" s="169"/>
    </row>
    <row r="13" spans="1:24" ht="25.35" customHeight="1">
      <c r="A13" s="74">
        <v>6</v>
      </c>
      <c r="B13" s="147" t="s">
        <v>119</v>
      </c>
      <c r="C13" s="105">
        <f>IF(T3="","",T3)</f>
        <v>0</v>
      </c>
      <c r="D13" s="106" t="s">
        <v>10</v>
      </c>
      <c r="E13" s="98">
        <f>IF(R3="","",R3)</f>
        <v>3</v>
      </c>
      <c r="F13" s="105" t="str">
        <f>IF(T5="","",T5)</f>
        <v/>
      </c>
      <c r="G13" s="106" t="s">
        <v>10</v>
      </c>
      <c r="H13" s="98" t="str">
        <f>IF(R5="","",R5)</f>
        <v/>
      </c>
      <c r="I13" s="105">
        <f>IF(T7="","",T7)</f>
        <v>2</v>
      </c>
      <c r="J13" s="106" t="s">
        <v>10</v>
      </c>
      <c r="K13" s="98">
        <f>IF(R7="","",R7)</f>
        <v>3</v>
      </c>
      <c r="L13" s="105">
        <f>IF(T9="","",T9)</f>
        <v>0</v>
      </c>
      <c r="M13" s="106" t="s">
        <v>10</v>
      </c>
      <c r="N13" s="98">
        <f>IF(R9="","",R9)</f>
        <v>3</v>
      </c>
      <c r="O13" s="105">
        <f>IF(T11="","",T11)</f>
        <v>0</v>
      </c>
      <c r="P13" s="106" t="s">
        <v>10</v>
      </c>
      <c r="Q13" s="98">
        <f>IF(R11="","",R11)</f>
        <v>3</v>
      </c>
      <c r="R13" s="99"/>
      <c r="S13" s="76"/>
      <c r="T13" s="111"/>
      <c r="U13" s="85">
        <f>IF(C13&gt;E13,1,0)+IF(F13&gt;H13,1,0)+IF(I13&gt;K13,1,0)+IF(L13&gt;N13,1,0)+IF(O13&gt;Q13,1,0)+IF(R13&gt;T13,1,0)</f>
        <v>0</v>
      </c>
      <c r="V13" s="85">
        <f>IF(C13&lt;E13,1,0)+IF(F13&lt;H13,1,0)+IF(I13&lt;K13,1,0)+IF(L13&lt;N13,1,0)+IF(O13&lt;Q13,1,0)+IF(R13&lt;T13,1,0)</f>
        <v>4</v>
      </c>
      <c r="W13" s="101">
        <f>(U13*2)+(V13*1)</f>
        <v>4</v>
      </c>
      <c r="X13" s="170">
        <v>5</v>
      </c>
    </row>
    <row r="14" spans="1:24" ht="13.5" customHeight="1" thickBot="1">
      <c r="A14" s="112"/>
      <c r="B14" s="167"/>
      <c r="C14" s="113"/>
      <c r="D14" s="114"/>
      <c r="E14" s="114"/>
      <c r="F14" s="113"/>
      <c r="G14" s="114"/>
      <c r="H14" s="114"/>
      <c r="I14" s="113"/>
      <c r="J14" s="114"/>
      <c r="K14" s="114"/>
      <c r="L14" s="113"/>
      <c r="M14" s="114"/>
      <c r="N14" s="114"/>
      <c r="O14" s="113"/>
      <c r="P14" s="114"/>
      <c r="Q14" s="114"/>
      <c r="R14" s="115"/>
      <c r="S14" s="116"/>
      <c r="T14" s="117"/>
      <c r="U14" s="118"/>
      <c r="V14" s="118"/>
      <c r="W14" s="119"/>
      <c r="X14" s="171"/>
    </row>
    <row r="17" spans="1:5" ht="20.100000000000001" customHeight="1">
      <c r="A17" s="64"/>
      <c r="B17" s="65" t="s">
        <v>11</v>
      </c>
      <c r="C17" s="66"/>
    </row>
    <row r="18" spans="1:5" ht="24.95" customHeight="1">
      <c r="A18" s="64" t="s">
        <v>12</v>
      </c>
      <c r="B18" s="70" t="str">
        <f>IF($X$3=1,$B$3,IF($X$5=1,$B$5,IF($X$7=1,$B$7,IF($X$9=1,$B$9,IF(X11=1,B11,IF(X13=1,B13,""))))))</f>
        <v>Rampetsreiter Heinrich  (OÖ)</v>
      </c>
      <c r="C18" s="66"/>
      <c r="E18" s="71"/>
    </row>
    <row r="19" spans="1:5" ht="24.95" customHeight="1">
      <c r="A19" s="64" t="s">
        <v>13</v>
      </c>
      <c r="B19" s="70" t="str">
        <f>IF($X$3=2,$B$3,IF($X$5=2,$B$5,IF($X$7=2,$B$7,IF($X$9=2,$B$9,IF(X11=2,B11,IF(X13=2,B13,""))))))</f>
        <v>Hock Niki  (W)</v>
      </c>
      <c r="C19" s="66"/>
      <c r="E19" s="71"/>
    </row>
    <row r="20" spans="1:5" ht="24.95" customHeight="1">
      <c r="A20" s="64" t="s">
        <v>14</v>
      </c>
      <c r="B20" s="70" t="str">
        <f>IF($X$3=3,$B$3,IF($X$5=3,$B$5,IF($X$7=3,$B$7,IF($X$9=3,$B$9,IF(X11=3,B11,IF(X13=3,B13,""))))))</f>
        <v>Grandl Manuel  (NÖ)</v>
      </c>
      <c r="C20" s="66"/>
      <c r="E20" s="71"/>
    </row>
    <row r="21" spans="1:5" ht="24.95" customHeight="1">
      <c r="A21" s="64" t="s">
        <v>15</v>
      </c>
      <c r="B21" s="70" t="str">
        <f>IF($X$3=4,$B$3,IF($X$5=4,$B$5,IF($X$7=4,$B$7,IF($X$9=4,$B$9,IF(X11=4,B11,IF(X13=4,B13,""))))))</f>
        <v>Nagiller Christoph  (T)</v>
      </c>
      <c r="C21" s="66"/>
      <c r="E21" s="71"/>
    </row>
    <row r="22" spans="1:5" ht="24.95" customHeight="1">
      <c r="A22" s="64" t="s">
        <v>92</v>
      </c>
      <c r="B22" s="70" t="str">
        <f>IF($X$3=5,$B$3,IF($X$5=5,$B$5,IF($X$7=5,$B$7,IF($X$9=5,$B$9,IF(X11=5,B11,IF(X13=5,B13,""))))))</f>
        <v>Vejnoska Daniel  (NÖ)</v>
      </c>
      <c r="C22" s="66"/>
      <c r="E22" s="71"/>
    </row>
    <row r="23" spans="1:5" ht="24.95" customHeight="1">
      <c r="A23" s="64" t="s">
        <v>93</v>
      </c>
      <c r="B23" s="70" t="str">
        <f>IF($X$3=6,$B$3,IF($X$5=6,$B$5,IF($X$7=6,$B$7,IF($X$9=6,$B$9,IF(X11=6,B11,IF(X13=6,B13,""))))))</f>
        <v>SPIELFREI</v>
      </c>
      <c r="C23" s="66"/>
      <c r="E23" s="71"/>
    </row>
  </sheetData>
  <mergeCells count="23">
    <mergeCell ref="B11:B12"/>
    <mergeCell ref="L1:N2"/>
    <mergeCell ref="O1:Q2"/>
    <mergeCell ref="B1:B2"/>
    <mergeCell ref="C1:E2"/>
    <mergeCell ref="F1:H2"/>
    <mergeCell ref="I1:K2"/>
    <mergeCell ref="W1:W2"/>
    <mergeCell ref="B3:B4"/>
    <mergeCell ref="B5:B6"/>
    <mergeCell ref="B7:B8"/>
    <mergeCell ref="U1:U2"/>
    <mergeCell ref="B9:B10"/>
    <mergeCell ref="X1:X2"/>
    <mergeCell ref="R1:T2"/>
    <mergeCell ref="B13:B14"/>
    <mergeCell ref="X3:X4"/>
    <mergeCell ref="X5:X6"/>
    <mergeCell ref="X7:X8"/>
    <mergeCell ref="X9:X10"/>
    <mergeCell ref="X11:X12"/>
    <mergeCell ref="X13:X14"/>
    <mergeCell ref="V1:V2"/>
  </mergeCells>
  <phoneticPr fontId="0" type="noConversion"/>
  <printOptions horizontalCentered="1" verticalCentered="1" gridLinesSet="0"/>
  <pageMargins left="0.78740157480314965" right="0.78740157480314965" top="0.78740157480314965" bottom="0.78740157480314965" header="0.51181102362204722" footer="0.51181102362204722"/>
  <pageSetup paperSize="9" fitToHeight="0" orientation="landscape" horizontalDpi="4294967294" verticalDpi="4294967292" r:id="rId1"/>
  <headerFooter alignWithMargins="0"/>
  <colBreaks count="2" manualBreakCount="2">
    <brk id="65535" max="1048575" man="1"/>
    <brk id="65535" max="1048575" man="1"/>
  </col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FA51B6-7BBF-46B2-8662-05604526600C}">
  <sheetPr codeName="Tabelle16">
    <tabColor indexed="50"/>
  </sheetPr>
  <dimension ref="A1:X23"/>
  <sheetViews>
    <sheetView showGridLines="0" defaultGridColor="0" colorId="8" zoomScaleNormal="100" zoomScaleSheetLayoutView="75" workbookViewId="0"/>
  </sheetViews>
  <sheetFormatPr defaultColWidth="12" defaultRowHeight="12.75"/>
  <cols>
    <col min="1" max="1" width="3.42578125" style="21" customWidth="1"/>
    <col min="2" max="2" width="50.7109375" style="21" customWidth="1"/>
    <col min="3" max="3" width="2.42578125" style="69" customWidth="1"/>
    <col min="4" max="4" width="0.85546875" style="67" customWidth="1"/>
    <col min="5" max="5" width="2.42578125" style="68" customWidth="1"/>
    <col min="6" max="6" width="2.42578125" style="69" customWidth="1"/>
    <col min="7" max="7" width="0.85546875" style="67" customWidth="1"/>
    <col min="8" max="8" width="2.42578125" style="68" customWidth="1"/>
    <col min="9" max="9" width="2.42578125" style="69" customWidth="1"/>
    <col min="10" max="10" width="0.85546875" style="67" customWidth="1"/>
    <col min="11" max="11" width="2.42578125" style="68" customWidth="1"/>
    <col min="12" max="12" width="2.42578125" style="69" customWidth="1"/>
    <col min="13" max="13" width="0.85546875" style="67" customWidth="1"/>
    <col min="14" max="14" width="2.42578125" style="68" customWidth="1"/>
    <col min="15" max="15" width="2.42578125" style="21" customWidth="1"/>
    <col min="16" max="16" width="0.85546875" style="21" customWidth="1"/>
    <col min="17" max="18" width="2.42578125" style="21" customWidth="1"/>
    <col min="19" max="19" width="0.85546875" style="21" customWidth="1"/>
    <col min="20" max="20" width="2.42578125" style="21" customWidth="1"/>
    <col min="21" max="24" width="3.85546875" style="21" customWidth="1"/>
    <col min="25" max="16384" width="12" style="21"/>
  </cols>
  <sheetData>
    <row r="1" spans="1:24" ht="15" customHeight="1">
      <c r="A1" s="72"/>
      <c r="B1" s="129" t="s">
        <v>120</v>
      </c>
      <c r="C1" s="155">
        <v>1</v>
      </c>
      <c r="D1" s="150"/>
      <c r="E1" s="151"/>
      <c r="F1" s="149">
        <v>2</v>
      </c>
      <c r="G1" s="150"/>
      <c r="H1" s="151"/>
      <c r="I1" s="149">
        <v>3</v>
      </c>
      <c r="J1" s="150"/>
      <c r="K1" s="151"/>
      <c r="L1" s="149">
        <v>4</v>
      </c>
      <c r="M1" s="150"/>
      <c r="N1" s="151"/>
      <c r="O1" s="149">
        <v>5</v>
      </c>
      <c r="P1" s="150"/>
      <c r="Q1" s="151"/>
      <c r="R1" s="150">
        <v>6</v>
      </c>
      <c r="S1" s="150"/>
      <c r="T1" s="165"/>
      <c r="U1" s="161" t="s">
        <v>6</v>
      </c>
      <c r="V1" s="157" t="s">
        <v>7</v>
      </c>
      <c r="W1" s="157" t="s">
        <v>8</v>
      </c>
      <c r="X1" s="163" t="s">
        <v>9</v>
      </c>
    </row>
    <row r="2" spans="1:24" ht="15" customHeight="1" thickBot="1">
      <c r="A2" s="73"/>
      <c r="B2" s="130"/>
      <c r="C2" s="156"/>
      <c r="D2" s="153"/>
      <c r="E2" s="154"/>
      <c r="F2" s="152"/>
      <c r="G2" s="153"/>
      <c r="H2" s="154"/>
      <c r="I2" s="152"/>
      <c r="J2" s="153"/>
      <c r="K2" s="154"/>
      <c r="L2" s="152"/>
      <c r="M2" s="153"/>
      <c r="N2" s="154"/>
      <c r="O2" s="152"/>
      <c r="P2" s="153"/>
      <c r="Q2" s="154"/>
      <c r="R2" s="153"/>
      <c r="S2" s="153"/>
      <c r="T2" s="166"/>
      <c r="U2" s="162"/>
      <c r="V2" s="158"/>
      <c r="W2" s="158"/>
      <c r="X2" s="164"/>
    </row>
    <row r="3" spans="1:24" s="33" customFormat="1" ht="25.15" customHeight="1">
      <c r="A3" s="74">
        <v>1</v>
      </c>
      <c r="B3" s="159" t="s">
        <v>121</v>
      </c>
      <c r="C3" s="75"/>
      <c r="D3" s="76"/>
      <c r="E3" s="77"/>
      <c r="F3" s="78"/>
      <c r="G3" s="79" t="s">
        <v>10</v>
      </c>
      <c r="H3" s="78"/>
      <c r="I3" s="80">
        <v>1</v>
      </c>
      <c r="J3" s="79" t="s">
        <v>10</v>
      </c>
      <c r="K3" s="79">
        <v>3</v>
      </c>
      <c r="L3" s="81">
        <v>3</v>
      </c>
      <c r="M3" s="82" t="s">
        <v>10</v>
      </c>
      <c r="N3" s="83">
        <v>1</v>
      </c>
      <c r="O3" s="81">
        <v>0</v>
      </c>
      <c r="P3" s="82" t="s">
        <v>10</v>
      </c>
      <c r="Q3" s="83">
        <v>3</v>
      </c>
      <c r="R3" s="79">
        <v>3</v>
      </c>
      <c r="S3" s="79" t="s">
        <v>10</v>
      </c>
      <c r="T3" s="84">
        <v>2</v>
      </c>
      <c r="U3" s="85">
        <f>IF(C3&gt;E3,1,0)+IF(F3&gt;H3,1,0)+IF(I3&gt;K3,1,0)+IF(L3&gt;N3,1,0)+IF(O3&gt;Q3,1,0)+IF(R3&gt;T3,1,0)</f>
        <v>2</v>
      </c>
      <c r="V3" s="85">
        <f>IF(C3&lt;E3,1,0)+IF(F3&lt;H3,1,0)+IF(I3&lt;K3,1,0)+IF(L3&lt;N3,1,0)+IF(O3&lt;Q3,1,0)+IF(R3&lt;T3,1,0)</f>
        <v>2</v>
      </c>
      <c r="W3" s="86">
        <f>(U3*2)+(V3*1)</f>
        <v>6</v>
      </c>
      <c r="X3" s="168">
        <v>3</v>
      </c>
    </row>
    <row r="4" spans="1:24" s="43" customFormat="1" ht="13.15" customHeight="1">
      <c r="A4" s="87"/>
      <c r="B4" s="160"/>
      <c r="C4" s="88"/>
      <c r="D4" s="89"/>
      <c r="E4" s="89"/>
      <c r="F4" s="90">
        <v>6</v>
      </c>
      <c r="G4" s="91"/>
      <c r="H4" s="91"/>
      <c r="I4" s="90">
        <v>8</v>
      </c>
      <c r="J4" s="91"/>
      <c r="K4" s="91"/>
      <c r="L4" s="90">
        <v>11</v>
      </c>
      <c r="M4" s="91"/>
      <c r="N4" s="92"/>
      <c r="O4" s="90">
        <v>15</v>
      </c>
      <c r="P4" s="91"/>
      <c r="Q4" s="92"/>
      <c r="R4" s="93">
        <v>1</v>
      </c>
      <c r="S4" s="91"/>
      <c r="T4" s="94"/>
      <c r="U4" s="95"/>
      <c r="V4" s="95"/>
      <c r="W4" s="96"/>
      <c r="X4" s="169"/>
    </row>
    <row r="5" spans="1:24" s="33" customFormat="1" ht="25.15" customHeight="1">
      <c r="A5" s="74">
        <f>A3+1</f>
        <v>2</v>
      </c>
      <c r="B5" s="147" t="s">
        <v>155</v>
      </c>
      <c r="C5" s="97" t="str">
        <f>IF(H3="","",H3)</f>
        <v/>
      </c>
      <c r="D5" s="98" t="s">
        <v>10</v>
      </c>
      <c r="E5" s="98" t="str">
        <f>IF(F3="","",F3)</f>
        <v/>
      </c>
      <c r="F5" s="99"/>
      <c r="G5" s="76"/>
      <c r="H5" s="76"/>
      <c r="I5" s="80"/>
      <c r="J5" s="79" t="s">
        <v>10</v>
      </c>
      <c r="K5" s="79"/>
      <c r="L5" s="80"/>
      <c r="M5" s="79" t="s">
        <v>10</v>
      </c>
      <c r="N5" s="100"/>
      <c r="O5" s="80"/>
      <c r="P5" s="79" t="s">
        <v>10</v>
      </c>
      <c r="Q5" s="100"/>
      <c r="R5" s="79"/>
      <c r="S5" s="79" t="s">
        <v>10</v>
      </c>
      <c r="T5" s="84"/>
      <c r="U5" s="85">
        <f>IF(C5&gt;E5,1,0)+IF(F5&gt;H5,1,0)+IF(I5&gt;K5,1,0)+IF(L5&gt;N5,1,0)+IF(O5&gt;Q5,1,0)+IF(R5&gt;T5,1,0)</f>
        <v>0</v>
      </c>
      <c r="V5" s="85">
        <f>IF(C5&lt;E5,1,0)+IF(F5&lt;H5,1,0)+IF(I5&lt;K5,1,0)+IF(L5&lt;N5,1,0)+IF(O5&lt;Q5,1,0)+IF(R5&lt;T5,1,0)</f>
        <v>0</v>
      </c>
      <c r="W5" s="101">
        <f>(U5*2)+(V5*1)</f>
        <v>0</v>
      </c>
      <c r="X5" s="170">
        <v>6</v>
      </c>
    </row>
    <row r="6" spans="1:24" s="43" customFormat="1" ht="13.15" customHeight="1">
      <c r="A6" s="87"/>
      <c r="B6" s="148"/>
      <c r="C6" s="102"/>
      <c r="D6" s="103"/>
      <c r="E6" s="103"/>
      <c r="F6" s="88"/>
      <c r="G6" s="89"/>
      <c r="H6" s="89"/>
      <c r="I6" s="104">
        <v>12</v>
      </c>
      <c r="J6" s="91"/>
      <c r="K6" s="91"/>
      <c r="L6" s="104">
        <v>14</v>
      </c>
      <c r="M6" s="91"/>
      <c r="N6" s="92"/>
      <c r="O6" s="104">
        <v>2</v>
      </c>
      <c r="P6" s="91"/>
      <c r="Q6" s="92"/>
      <c r="R6" s="91">
        <v>7</v>
      </c>
      <c r="S6" s="91"/>
      <c r="T6" s="94"/>
      <c r="U6" s="95"/>
      <c r="V6" s="95"/>
      <c r="W6" s="96"/>
      <c r="X6" s="169"/>
    </row>
    <row r="7" spans="1:24" s="33" customFormat="1" ht="25.15" customHeight="1">
      <c r="A7" s="74">
        <f>A5+1</f>
        <v>3</v>
      </c>
      <c r="B7" s="147" t="s">
        <v>237</v>
      </c>
      <c r="C7" s="97">
        <f>IF(K3="","",K3)</f>
        <v>3</v>
      </c>
      <c r="D7" s="98" t="s">
        <v>10</v>
      </c>
      <c r="E7" s="98">
        <f>IF(I3="","",I3)</f>
        <v>1</v>
      </c>
      <c r="F7" s="105" t="str">
        <f>IF(K5="","",K5)</f>
        <v/>
      </c>
      <c r="G7" s="106" t="s">
        <v>10</v>
      </c>
      <c r="H7" s="98" t="str">
        <f>IF(I5="","",I5)</f>
        <v/>
      </c>
      <c r="I7" s="99"/>
      <c r="J7" s="76"/>
      <c r="K7" s="76"/>
      <c r="L7" s="80">
        <v>3</v>
      </c>
      <c r="M7" s="79" t="s">
        <v>10</v>
      </c>
      <c r="N7" s="100">
        <v>0</v>
      </c>
      <c r="O7" s="80">
        <v>3</v>
      </c>
      <c r="P7" s="79" t="s">
        <v>10</v>
      </c>
      <c r="Q7" s="100">
        <v>2</v>
      </c>
      <c r="R7" s="79">
        <v>0</v>
      </c>
      <c r="S7" s="79" t="s">
        <v>10</v>
      </c>
      <c r="T7" s="84">
        <v>3</v>
      </c>
      <c r="U7" s="85">
        <f>IF(C7&gt;E7,1,0)+IF(F7&gt;H7,1,0)+IF(I7&gt;K7,1,0)+IF(L7&gt;N7,1,0)+IF(O7&gt;Q7,1,0)+IF(R7&gt;T7,1,0)</f>
        <v>3</v>
      </c>
      <c r="V7" s="85">
        <f>IF(C7&lt;E7,1,0)+IF(F7&lt;H7,1,0)+IF(I7&lt;K7,1,0)+IF(L7&lt;N7,1,0)+IF(O7&lt;Q7,1,0)+IF(R7&lt;T7,1,0)</f>
        <v>1</v>
      </c>
      <c r="W7" s="101">
        <f>(U7*2)+(V7*1)</f>
        <v>7</v>
      </c>
      <c r="X7" s="170">
        <v>1</v>
      </c>
    </row>
    <row r="8" spans="1:24" s="52" customFormat="1" ht="13.15" customHeight="1">
      <c r="A8" s="87"/>
      <c r="B8" s="148"/>
      <c r="C8" s="102"/>
      <c r="D8" s="103"/>
      <c r="E8" s="103"/>
      <c r="F8" s="107"/>
      <c r="G8" s="108"/>
      <c r="H8" s="108"/>
      <c r="I8" s="88"/>
      <c r="J8" s="89"/>
      <c r="K8" s="89"/>
      <c r="L8" s="104">
        <v>3</v>
      </c>
      <c r="M8" s="91"/>
      <c r="N8" s="92"/>
      <c r="O8" s="104">
        <v>5</v>
      </c>
      <c r="P8" s="91"/>
      <c r="Q8" s="92"/>
      <c r="R8" s="91">
        <v>13</v>
      </c>
      <c r="S8" s="91"/>
      <c r="T8" s="94"/>
      <c r="U8" s="95"/>
      <c r="V8" s="95"/>
      <c r="W8" s="96"/>
      <c r="X8" s="169"/>
    </row>
    <row r="9" spans="1:24" s="33" customFormat="1" ht="25.15" customHeight="1">
      <c r="A9" s="74">
        <v>4</v>
      </c>
      <c r="B9" s="147" t="s">
        <v>122</v>
      </c>
      <c r="C9" s="105">
        <f>IF(N3="","",N3)</f>
        <v>1</v>
      </c>
      <c r="D9" s="106" t="s">
        <v>10</v>
      </c>
      <c r="E9" s="98">
        <f>IF(L3="","",L3)</f>
        <v>3</v>
      </c>
      <c r="F9" s="105" t="str">
        <f>IF(N5="","",N5)</f>
        <v/>
      </c>
      <c r="G9" s="106" t="s">
        <v>10</v>
      </c>
      <c r="H9" s="98" t="str">
        <f>IF(L5="","",L5)</f>
        <v/>
      </c>
      <c r="I9" s="105">
        <f>IF(N7="","",N7)</f>
        <v>0</v>
      </c>
      <c r="J9" s="106" t="s">
        <v>10</v>
      </c>
      <c r="K9" s="98">
        <f>IF(L7="","",L7)</f>
        <v>3</v>
      </c>
      <c r="L9" s="99"/>
      <c r="M9" s="76"/>
      <c r="N9" s="109"/>
      <c r="O9" s="80">
        <v>0</v>
      </c>
      <c r="P9" s="79" t="s">
        <v>10</v>
      </c>
      <c r="Q9" s="100">
        <v>3</v>
      </c>
      <c r="R9" s="79">
        <v>0</v>
      </c>
      <c r="S9" s="79" t="s">
        <v>10</v>
      </c>
      <c r="T9" s="84">
        <v>3</v>
      </c>
      <c r="U9" s="85">
        <f>IF(C9&gt;E9,1,0)+IF(F9&gt;H9,1,0)+IF(I9&gt;K9,1,0)+IF(L9&gt;N9,1,0)+IF(O9&gt;Q9,1,0)+IF(R9&gt;T9,1,0)</f>
        <v>0</v>
      </c>
      <c r="V9" s="85">
        <f>IF(C9&lt;E9,1,0)+IF(F9&lt;H9,1,0)+IF(I9&lt;K9,1,0)+IF(L9&lt;N9,1,0)+IF(O9&lt;Q9,1,0)+IF(R9&lt;T9,1,0)</f>
        <v>4</v>
      </c>
      <c r="W9" s="101">
        <f>(U9*2)+(V9*1)</f>
        <v>4</v>
      </c>
      <c r="X9" s="170">
        <v>5</v>
      </c>
    </row>
    <row r="10" spans="1:24" s="52" customFormat="1" ht="13.15" customHeight="1">
      <c r="A10" s="87"/>
      <c r="B10" s="148"/>
      <c r="C10" s="102"/>
      <c r="D10" s="103"/>
      <c r="E10" s="103"/>
      <c r="F10" s="107"/>
      <c r="G10" s="108"/>
      <c r="H10" s="108"/>
      <c r="I10" s="107"/>
      <c r="J10" s="108"/>
      <c r="K10" s="108"/>
      <c r="L10" s="88"/>
      <c r="M10" s="89"/>
      <c r="N10" s="110"/>
      <c r="O10" s="104">
        <v>9</v>
      </c>
      <c r="P10" s="91"/>
      <c r="Q10" s="92"/>
      <c r="R10" s="91">
        <v>4</v>
      </c>
      <c r="S10" s="91"/>
      <c r="T10" s="94"/>
      <c r="U10" s="95"/>
      <c r="V10" s="95"/>
      <c r="W10" s="96"/>
      <c r="X10" s="169"/>
    </row>
    <row r="11" spans="1:24" ht="25.35" customHeight="1">
      <c r="A11" s="74">
        <v>5</v>
      </c>
      <c r="B11" s="147" t="s">
        <v>123</v>
      </c>
      <c r="C11" s="97">
        <f>IF(Q3="","",Q3)</f>
        <v>3</v>
      </c>
      <c r="D11" s="98" t="s">
        <v>10</v>
      </c>
      <c r="E11" s="98">
        <f>IF(O3="","",O3)</f>
        <v>0</v>
      </c>
      <c r="F11" s="105" t="str">
        <f>IF(Q5="","",Q5)</f>
        <v/>
      </c>
      <c r="G11" s="106" t="s">
        <v>10</v>
      </c>
      <c r="H11" s="98" t="str">
        <f>IF(O5="","",O5)</f>
        <v/>
      </c>
      <c r="I11" s="105">
        <f>IF(Q7="","",Q7)</f>
        <v>2</v>
      </c>
      <c r="J11" s="106" t="s">
        <v>10</v>
      </c>
      <c r="K11" s="98">
        <f>IF(O7="","",O7)</f>
        <v>3</v>
      </c>
      <c r="L11" s="105">
        <f>IF(Q9="","",Q9)</f>
        <v>3</v>
      </c>
      <c r="M11" s="106" t="s">
        <v>10</v>
      </c>
      <c r="N11" s="98">
        <f>IF(O9="","",O9)</f>
        <v>0</v>
      </c>
      <c r="O11" s="99"/>
      <c r="P11" s="76"/>
      <c r="Q11" s="109"/>
      <c r="R11" s="79">
        <v>3</v>
      </c>
      <c r="S11" s="79" t="s">
        <v>10</v>
      </c>
      <c r="T11" s="84">
        <v>1</v>
      </c>
      <c r="U11" s="85">
        <f>IF(C11&gt;E11,1,0)+IF(F11&gt;H11,1,0)+IF(I11&gt;K11,1,0)+IF(L11&gt;N11,1,0)+IF(O11&gt;Q11,1,0)+IF(R11&gt;T11,1,0)</f>
        <v>3</v>
      </c>
      <c r="V11" s="85">
        <f>IF(C11&lt;E11,1,0)+IF(F11&lt;H11,1,0)+IF(I11&lt;K11,1,0)+IF(L11&lt;N11,1,0)+IF(O11&lt;Q11,1,0)+IF(R11&lt;T11,1,0)</f>
        <v>1</v>
      </c>
      <c r="W11" s="101">
        <f>(U11*2)+(V11*1)</f>
        <v>7</v>
      </c>
      <c r="X11" s="170">
        <v>2</v>
      </c>
    </row>
    <row r="12" spans="1:24" ht="12.75" customHeight="1">
      <c r="A12" s="87"/>
      <c r="B12" s="148"/>
      <c r="C12" s="102"/>
      <c r="D12" s="103"/>
      <c r="E12" s="103"/>
      <c r="F12" s="107"/>
      <c r="G12" s="108"/>
      <c r="H12" s="108"/>
      <c r="I12" s="107"/>
      <c r="J12" s="108"/>
      <c r="K12" s="108"/>
      <c r="L12" s="107"/>
      <c r="M12" s="108"/>
      <c r="N12" s="108"/>
      <c r="O12" s="88"/>
      <c r="P12" s="89"/>
      <c r="Q12" s="110"/>
      <c r="R12" s="91">
        <v>10</v>
      </c>
      <c r="S12" s="91"/>
      <c r="T12" s="94"/>
      <c r="U12" s="95"/>
      <c r="V12" s="95"/>
      <c r="W12" s="96"/>
      <c r="X12" s="169"/>
    </row>
    <row r="13" spans="1:24" ht="25.35" customHeight="1">
      <c r="A13" s="74">
        <v>6</v>
      </c>
      <c r="B13" s="147" t="s">
        <v>124</v>
      </c>
      <c r="C13" s="105">
        <f>IF(T3="","",T3)</f>
        <v>2</v>
      </c>
      <c r="D13" s="106" t="s">
        <v>10</v>
      </c>
      <c r="E13" s="98">
        <f>IF(R3="","",R3)</f>
        <v>3</v>
      </c>
      <c r="F13" s="105" t="str">
        <f>IF(T5="","",T5)</f>
        <v/>
      </c>
      <c r="G13" s="106" t="s">
        <v>10</v>
      </c>
      <c r="H13" s="98" t="str">
        <f>IF(R5="","",R5)</f>
        <v/>
      </c>
      <c r="I13" s="105">
        <f>IF(T7="","",T7)</f>
        <v>3</v>
      </c>
      <c r="J13" s="106" t="s">
        <v>10</v>
      </c>
      <c r="K13" s="98">
        <f>IF(R7="","",R7)</f>
        <v>0</v>
      </c>
      <c r="L13" s="105">
        <f>IF(T9="","",T9)</f>
        <v>3</v>
      </c>
      <c r="M13" s="106" t="s">
        <v>10</v>
      </c>
      <c r="N13" s="98">
        <f>IF(R9="","",R9)</f>
        <v>0</v>
      </c>
      <c r="O13" s="105">
        <f>IF(T11="","",T11)</f>
        <v>1</v>
      </c>
      <c r="P13" s="106" t="s">
        <v>10</v>
      </c>
      <c r="Q13" s="98">
        <f>IF(R11="","",R11)</f>
        <v>3</v>
      </c>
      <c r="R13" s="99"/>
      <c r="S13" s="76"/>
      <c r="T13" s="111"/>
      <c r="U13" s="85">
        <f>IF(C13&gt;E13,1,0)+IF(F13&gt;H13,1,0)+IF(I13&gt;K13,1,0)+IF(L13&gt;N13,1,0)+IF(O13&gt;Q13,1,0)+IF(R13&gt;T13,1,0)</f>
        <v>2</v>
      </c>
      <c r="V13" s="85">
        <f>IF(C13&lt;E13,1,0)+IF(F13&lt;H13,1,0)+IF(I13&lt;K13,1,0)+IF(L13&lt;N13,1,0)+IF(O13&lt;Q13,1,0)+IF(R13&lt;T13,1,0)</f>
        <v>2</v>
      </c>
      <c r="W13" s="101">
        <f>(U13*2)+(V13*1)</f>
        <v>6</v>
      </c>
      <c r="X13" s="170">
        <v>4</v>
      </c>
    </row>
    <row r="14" spans="1:24" ht="13.5" customHeight="1" thickBot="1">
      <c r="A14" s="112"/>
      <c r="B14" s="167"/>
      <c r="C14" s="113"/>
      <c r="D14" s="114"/>
      <c r="E14" s="114"/>
      <c r="F14" s="113"/>
      <c r="G14" s="114"/>
      <c r="H14" s="114"/>
      <c r="I14" s="113"/>
      <c r="J14" s="114"/>
      <c r="K14" s="114"/>
      <c r="L14" s="113"/>
      <c r="M14" s="114"/>
      <c r="N14" s="114"/>
      <c r="O14" s="113"/>
      <c r="P14" s="114"/>
      <c r="Q14" s="114"/>
      <c r="R14" s="115"/>
      <c r="S14" s="116"/>
      <c r="T14" s="117"/>
      <c r="U14" s="118"/>
      <c r="V14" s="118"/>
      <c r="W14" s="119"/>
      <c r="X14" s="171"/>
    </row>
    <row r="17" spans="1:5" ht="20.100000000000001" customHeight="1">
      <c r="A17" s="64"/>
      <c r="B17" s="65" t="s">
        <v>11</v>
      </c>
      <c r="C17" s="66"/>
    </row>
    <row r="18" spans="1:5" ht="24.95" customHeight="1">
      <c r="A18" s="64" t="s">
        <v>12</v>
      </c>
      <c r="B18" s="70" t="str">
        <f>IF($X$3=1,$B$3,IF($X$5=1,$B$5,IF($X$7=1,$B$7,IF($X$9=1,$B$9,IF(X11=1,B11,IF(X13=1,B13,""))))))</f>
        <v>Reinalter Alex  (T)</v>
      </c>
      <c r="C18" s="66"/>
      <c r="E18" s="71"/>
    </row>
    <row r="19" spans="1:5" ht="24.95" customHeight="1">
      <c r="A19" s="64" t="s">
        <v>13</v>
      </c>
      <c r="B19" s="70" t="str">
        <f>IF($X$3=2,$B$3,IF($X$5=2,$B$5,IF($X$7=2,$B$7,IF($X$9=2,$B$9,IF(X11=2,B11,IF(X13=2,B13,""))))))</f>
        <v>Schedelberger Daniel  (OÖ)</v>
      </c>
      <c r="C19" s="66"/>
      <c r="E19" s="71"/>
    </row>
    <row r="20" spans="1:5" ht="24.95" customHeight="1">
      <c r="A20" s="64" t="s">
        <v>14</v>
      </c>
      <c r="B20" s="70" t="str">
        <f>IF($X$3=3,$B$3,IF($X$5=3,$B$5,IF($X$7=3,$B$7,IF($X$9=3,$B$9,IF(X11=3,B11,IF(X13=3,B13,""))))))</f>
        <v>Sturmlehner Hannes  (NÖ)</v>
      </c>
      <c r="C20" s="66"/>
      <c r="E20" s="71"/>
    </row>
    <row r="21" spans="1:5" ht="24.95" customHeight="1">
      <c r="A21" s="64" t="s">
        <v>15</v>
      </c>
      <c r="B21" s="70" t="str">
        <f>IF($X$3=4,$B$3,IF($X$5=4,$B$5,IF($X$7=4,$B$7,IF($X$9=4,$B$9,IF(X11=4,B11,IF(X13=4,B13,""))))))</f>
        <v>Brunner Sebastian  (K)</v>
      </c>
      <c r="C21" s="66"/>
      <c r="E21" s="71"/>
    </row>
    <row r="22" spans="1:5" ht="24.95" customHeight="1">
      <c r="A22" s="64" t="s">
        <v>92</v>
      </c>
      <c r="B22" s="70" t="str">
        <f>IF($X$3=5,$B$3,IF($X$5=5,$B$5,IF($X$7=5,$B$7,IF($X$9=5,$B$9,IF(X11=5,B11,IF(X13=5,B13,""))))))</f>
        <v>Winkler Roman  (W)</v>
      </c>
      <c r="C22" s="66"/>
      <c r="E22" s="71"/>
    </row>
    <row r="23" spans="1:5" ht="24.95" customHeight="1">
      <c r="A23" s="64" t="s">
        <v>93</v>
      </c>
      <c r="B23" s="70" t="str">
        <f>IF($X$3=6,$B$3,IF($X$5=6,$B$5,IF($X$7=6,$B$7,IF($X$9=6,$B$9,IF(X11=6,B11,IF(X13=6,B13,""))))))</f>
        <v>SPIELFREI</v>
      </c>
      <c r="C23" s="66"/>
      <c r="E23" s="71"/>
    </row>
  </sheetData>
  <mergeCells count="23">
    <mergeCell ref="B11:B12"/>
    <mergeCell ref="L1:N2"/>
    <mergeCell ref="O1:Q2"/>
    <mergeCell ref="B1:B2"/>
    <mergeCell ref="C1:E2"/>
    <mergeCell ref="F1:H2"/>
    <mergeCell ref="I1:K2"/>
    <mergeCell ref="W1:W2"/>
    <mergeCell ref="B3:B4"/>
    <mergeCell ref="B5:B6"/>
    <mergeCell ref="B7:B8"/>
    <mergeCell ref="U1:U2"/>
    <mergeCell ref="B9:B10"/>
    <mergeCell ref="X1:X2"/>
    <mergeCell ref="R1:T2"/>
    <mergeCell ref="B13:B14"/>
    <mergeCell ref="X3:X4"/>
    <mergeCell ref="X5:X6"/>
    <mergeCell ref="X7:X8"/>
    <mergeCell ref="X9:X10"/>
    <mergeCell ref="X11:X12"/>
    <mergeCell ref="X13:X14"/>
    <mergeCell ref="V1:V2"/>
  </mergeCells>
  <phoneticPr fontId="0" type="noConversion"/>
  <printOptions horizontalCentered="1" verticalCentered="1" gridLinesSet="0"/>
  <pageMargins left="0.78740157480314965" right="0.78740157480314965" top="0.78740157480314965" bottom="0.78740157480314965" header="0.51181102362204722" footer="0.51181102362204722"/>
  <pageSetup paperSize="9" fitToHeight="0" orientation="landscape" horizontalDpi="4294967294" verticalDpi="4294967292" r:id="rId1"/>
  <headerFooter alignWithMargins="0"/>
  <colBreaks count="2" manualBreakCount="2">
    <brk id="65535" max="1048575" man="1"/>
    <brk id="6553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E3EE66-3A16-4C0C-B76F-3F12DC9C567B}">
  <sheetPr codeName="Tabelle36">
    <tabColor indexed="52"/>
  </sheetPr>
  <dimension ref="A1:O16"/>
  <sheetViews>
    <sheetView showGridLines="0" defaultGridColor="0" colorId="8" zoomScaleNormal="100" zoomScaleSheetLayoutView="75" workbookViewId="0"/>
  </sheetViews>
  <sheetFormatPr defaultColWidth="12" defaultRowHeight="12.75"/>
  <cols>
    <col min="1" max="1" width="2.28515625" style="21" customWidth="1"/>
    <col min="2" max="2" width="50.7109375" style="21" customWidth="1"/>
    <col min="3" max="3" width="2.42578125" style="69" customWidth="1"/>
    <col min="4" max="4" width="0.85546875" style="67" customWidth="1"/>
    <col min="5" max="5" width="2.42578125" style="68" customWidth="1"/>
    <col min="6" max="6" width="2.42578125" style="69" customWidth="1"/>
    <col min="7" max="7" width="0.85546875" style="67" customWidth="1"/>
    <col min="8" max="8" width="2.42578125" style="68" customWidth="1"/>
    <col min="9" max="9" width="2.42578125" style="69" customWidth="1"/>
    <col min="10" max="10" width="0.85546875" style="67" customWidth="1"/>
    <col min="11" max="11" width="2.42578125" style="68" customWidth="1"/>
    <col min="12" max="14" width="3.85546875" style="21" customWidth="1"/>
    <col min="15" max="15" width="4.28515625" style="21" customWidth="1"/>
    <col min="16" max="16384" width="12" style="21"/>
  </cols>
  <sheetData>
    <row r="1" spans="1:15" ht="15" customHeight="1">
      <c r="A1" s="20"/>
      <c r="B1" s="129" t="s">
        <v>227</v>
      </c>
      <c r="C1" s="131">
        <v>1</v>
      </c>
      <c r="D1" s="132"/>
      <c r="E1" s="133"/>
      <c r="F1" s="137">
        <v>2</v>
      </c>
      <c r="G1" s="132"/>
      <c r="H1" s="133"/>
      <c r="I1" s="137">
        <v>3</v>
      </c>
      <c r="J1" s="132"/>
      <c r="K1" s="133"/>
      <c r="L1" s="123" t="s">
        <v>6</v>
      </c>
      <c r="M1" s="125" t="s">
        <v>7</v>
      </c>
      <c r="N1" s="125" t="s">
        <v>8</v>
      </c>
      <c r="O1" s="127" t="s">
        <v>9</v>
      </c>
    </row>
    <row r="2" spans="1:15" ht="15" customHeight="1" thickBot="1">
      <c r="A2" s="22"/>
      <c r="B2" s="130"/>
      <c r="C2" s="134"/>
      <c r="D2" s="135"/>
      <c r="E2" s="136"/>
      <c r="F2" s="138"/>
      <c r="G2" s="135"/>
      <c r="H2" s="136"/>
      <c r="I2" s="138"/>
      <c r="J2" s="135"/>
      <c r="K2" s="136"/>
      <c r="L2" s="124"/>
      <c r="M2" s="126"/>
      <c r="N2" s="126"/>
      <c r="O2" s="128"/>
    </row>
    <row r="3" spans="1:15" s="33" customFormat="1" ht="25.15" customHeight="1">
      <c r="A3" s="23">
        <v>1</v>
      </c>
      <c r="B3" s="143" t="s">
        <v>188</v>
      </c>
      <c r="C3" s="24"/>
      <c r="D3" s="25"/>
      <c r="E3" s="26"/>
      <c r="F3" s="27">
        <v>1</v>
      </c>
      <c r="G3" s="28" t="s">
        <v>10</v>
      </c>
      <c r="H3" s="27">
        <v>4</v>
      </c>
      <c r="I3" s="29">
        <v>4</v>
      </c>
      <c r="J3" s="28" t="s">
        <v>10</v>
      </c>
      <c r="K3" s="28">
        <v>1</v>
      </c>
      <c r="L3" s="31">
        <f>IF(F3&gt;H3,1,0)+IF(I3&gt;K3,1,0)</f>
        <v>1</v>
      </c>
      <c r="M3" s="31">
        <f>IF(F3&lt;H3,1,0)+IF(I3&lt;K3,1,0)</f>
        <v>1</v>
      </c>
      <c r="N3" s="32">
        <f>(L3*2)+(M3*1)</f>
        <v>3</v>
      </c>
      <c r="O3" s="139">
        <v>5</v>
      </c>
    </row>
    <row r="4" spans="1:15" s="43" customFormat="1" ht="13.15" customHeight="1">
      <c r="A4" s="34"/>
      <c r="B4" s="144"/>
      <c r="C4" s="35"/>
      <c r="D4" s="36"/>
      <c r="E4" s="36"/>
      <c r="F4" s="37">
        <v>1</v>
      </c>
      <c r="G4" s="38"/>
      <c r="H4" s="38"/>
      <c r="I4" s="39">
        <v>2</v>
      </c>
      <c r="J4" s="38"/>
      <c r="K4" s="38"/>
      <c r="L4" s="41"/>
      <c r="M4" s="41"/>
      <c r="N4" s="42"/>
      <c r="O4" s="140"/>
    </row>
    <row r="5" spans="1:15" s="33" customFormat="1" ht="25.15" customHeight="1">
      <c r="A5" s="23">
        <f>A3+1</f>
        <v>2</v>
      </c>
      <c r="B5" s="145" t="s">
        <v>197</v>
      </c>
      <c r="C5" s="44">
        <f>IF(H3="","",H3)</f>
        <v>4</v>
      </c>
      <c r="D5" s="45" t="s">
        <v>10</v>
      </c>
      <c r="E5" s="45">
        <f>IF(F3="","",F3)</f>
        <v>1</v>
      </c>
      <c r="F5" s="46"/>
      <c r="G5" s="25"/>
      <c r="H5" s="25"/>
      <c r="I5" s="29">
        <v>4</v>
      </c>
      <c r="J5" s="28" t="s">
        <v>10</v>
      </c>
      <c r="K5" s="28">
        <v>1</v>
      </c>
      <c r="L5" s="31">
        <f>IF(C5&gt;E5,1,0)+IF(I5&gt;K5,1,0)</f>
        <v>2</v>
      </c>
      <c r="M5" s="31">
        <f>IF(C5&lt;E5,1,0)+IF(I5&lt;K5,1,0)</f>
        <v>0</v>
      </c>
      <c r="N5" s="47">
        <f>(L5*2)+(M5*1)</f>
        <v>4</v>
      </c>
      <c r="O5" s="141">
        <v>4</v>
      </c>
    </row>
    <row r="6" spans="1:15" s="43" customFormat="1" ht="13.15" customHeight="1">
      <c r="A6" s="34"/>
      <c r="B6" s="144"/>
      <c r="C6" s="48"/>
      <c r="D6" s="49"/>
      <c r="E6" s="49"/>
      <c r="F6" s="35"/>
      <c r="G6" s="36"/>
      <c r="H6" s="36"/>
      <c r="I6" s="39">
        <v>3</v>
      </c>
      <c r="J6" s="38"/>
      <c r="K6" s="38"/>
      <c r="L6" s="41"/>
      <c r="M6" s="41"/>
      <c r="N6" s="42"/>
      <c r="O6" s="140"/>
    </row>
    <row r="7" spans="1:15" s="33" customFormat="1" ht="25.15" customHeight="1">
      <c r="A7" s="23">
        <v>3</v>
      </c>
      <c r="B7" s="145" t="s">
        <v>194</v>
      </c>
      <c r="C7" s="45">
        <f>IF(K3="","",K3)</f>
        <v>1</v>
      </c>
      <c r="D7" s="45" t="s">
        <v>10</v>
      </c>
      <c r="E7" s="45">
        <f>IF(I3="","",I3)</f>
        <v>4</v>
      </c>
      <c r="F7" s="50">
        <f>IF(K5="","",K5)</f>
        <v>1</v>
      </c>
      <c r="G7" s="51" t="s">
        <v>10</v>
      </c>
      <c r="H7" s="45">
        <f>IF(I5="","",I5)</f>
        <v>4</v>
      </c>
      <c r="I7" s="46"/>
      <c r="J7" s="25"/>
      <c r="K7" s="25"/>
      <c r="L7" s="31">
        <f>IF(C7&gt;E7,1,0)+IF(F7&gt;H7,1,0)</f>
        <v>0</v>
      </c>
      <c r="M7" s="31">
        <f>IF(C7&lt;E7,1,0)+IF(F7&lt;H7,1,0)</f>
        <v>2</v>
      </c>
      <c r="N7" s="31">
        <f>(L7*2)+(M7*1)</f>
        <v>2</v>
      </c>
      <c r="O7" s="141">
        <v>6</v>
      </c>
    </row>
    <row r="8" spans="1:15" s="52" customFormat="1" ht="13.15" customHeight="1" thickBot="1">
      <c r="A8" s="54"/>
      <c r="B8" s="146"/>
      <c r="C8" s="55"/>
      <c r="D8" s="56"/>
      <c r="E8" s="56"/>
      <c r="F8" s="57"/>
      <c r="G8" s="58"/>
      <c r="H8" s="58"/>
      <c r="I8" s="59"/>
      <c r="J8" s="60"/>
      <c r="K8" s="120"/>
      <c r="L8" s="62"/>
      <c r="M8" s="62"/>
      <c r="N8" s="63"/>
      <c r="O8" s="142"/>
    </row>
    <row r="13" spans="1:15" ht="20.100000000000001" customHeight="1">
      <c r="A13" s="64"/>
      <c r="B13" s="65" t="s">
        <v>11</v>
      </c>
      <c r="C13" s="66"/>
    </row>
    <row r="14" spans="1:15" ht="24.95" customHeight="1">
      <c r="A14" s="64" t="s">
        <v>12</v>
      </c>
      <c r="B14" s="70" t="s">
        <v>197</v>
      </c>
      <c r="C14" s="66"/>
      <c r="E14" s="71"/>
    </row>
    <row r="15" spans="1:15" ht="24.95" customHeight="1">
      <c r="A15" s="64" t="s">
        <v>13</v>
      </c>
      <c r="B15" s="70" t="s">
        <v>188</v>
      </c>
      <c r="C15" s="66"/>
      <c r="E15" s="71"/>
    </row>
    <row r="16" spans="1:15" ht="24.95" customHeight="1">
      <c r="A16" s="64" t="s">
        <v>14</v>
      </c>
      <c r="B16" s="70" t="s">
        <v>194</v>
      </c>
      <c r="C16" s="66"/>
      <c r="E16" s="71"/>
    </row>
  </sheetData>
  <mergeCells count="14">
    <mergeCell ref="O3:O4"/>
    <mergeCell ref="O5:O6"/>
    <mergeCell ref="O7:O8"/>
    <mergeCell ref="B3:B4"/>
    <mergeCell ref="B5:B6"/>
    <mergeCell ref="B7:B8"/>
    <mergeCell ref="L1:L2"/>
    <mergeCell ref="M1:M2"/>
    <mergeCell ref="O1:O2"/>
    <mergeCell ref="N1:N2"/>
    <mergeCell ref="B1:B2"/>
    <mergeCell ref="C1:E2"/>
    <mergeCell ref="F1:H2"/>
    <mergeCell ref="I1:K2"/>
  </mergeCells>
  <phoneticPr fontId="0" type="noConversion"/>
  <printOptions horizontalCentered="1" verticalCentered="1" gridLinesSet="0"/>
  <pageMargins left="0.78740157480314965" right="0.78740157480314965" top="0.78740157480314965" bottom="0.78740157480314965" header="0.51181102362204722" footer="0.51181102362204722"/>
  <pageSetup paperSize="9" fitToHeight="0" orientation="landscape" horizontalDpi="4294967293" verticalDpi="4294967292" r:id="rId1"/>
  <headerFooter alignWithMargins="0"/>
  <colBreaks count="2" manualBreakCount="2">
    <brk id="65535" max="1048575" man="1"/>
    <brk id="65535" max="1048575" man="1"/>
  </col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7191E7-5BAD-45EF-9A6E-68AA76ED27A5}">
  <sheetPr codeName="Tabelle5">
    <tabColor indexed="50"/>
  </sheetPr>
  <dimension ref="A1:X23"/>
  <sheetViews>
    <sheetView showGridLines="0" defaultGridColor="0" colorId="8" zoomScaleNormal="100" zoomScaleSheetLayoutView="75" workbookViewId="0"/>
  </sheetViews>
  <sheetFormatPr defaultColWidth="12" defaultRowHeight="12.75"/>
  <cols>
    <col min="1" max="1" width="3.42578125" style="21" customWidth="1"/>
    <col min="2" max="2" width="50.7109375" style="21" customWidth="1"/>
    <col min="3" max="3" width="2.42578125" style="69" customWidth="1"/>
    <col min="4" max="4" width="0.85546875" style="67" customWidth="1"/>
    <col min="5" max="5" width="2.42578125" style="68" customWidth="1"/>
    <col min="6" max="6" width="2.42578125" style="69" customWidth="1"/>
    <col min="7" max="7" width="0.85546875" style="67" customWidth="1"/>
    <col min="8" max="8" width="2.42578125" style="68" customWidth="1"/>
    <col min="9" max="9" width="2.42578125" style="69" customWidth="1"/>
    <col min="10" max="10" width="0.85546875" style="67" customWidth="1"/>
    <col min="11" max="11" width="2.42578125" style="68" customWidth="1"/>
    <col min="12" max="12" width="2.42578125" style="69" customWidth="1"/>
    <col min="13" max="13" width="0.85546875" style="67" customWidth="1"/>
    <col min="14" max="14" width="2.42578125" style="68" customWidth="1"/>
    <col min="15" max="15" width="2.42578125" style="21" customWidth="1"/>
    <col min="16" max="16" width="0.85546875" style="21" customWidth="1"/>
    <col min="17" max="18" width="2.42578125" style="21" customWidth="1"/>
    <col min="19" max="19" width="0.85546875" style="21" customWidth="1"/>
    <col min="20" max="20" width="2.42578125" style="21" customWidth="1"/>
    <col min="21" max="24" width="3.85546875" style="21" customWidth="1"/>
    <col min="25" max="16384" width="12" style="21"/>
  </cols>
  <sheetData>
    <row r="1" spans="1:24" ht="15" customHeight="1">
      <c r="A1" s="72"/>
      <c r="B1" s="129" t="s">
        <v>125</v>
      </c>
      <c r="C1" s="155">
        <v>1</v>
      </c>
      <c r="D1" s="150"/>
      <c r="E1" s="151"/>
      <c r="F1" s="149">
        <v>2</v>
      </c>
      <c r="G1" s="150"/>
      <c r="H1" s="151"/>
      <c r="I1" s="149">
        <v>3</v>
      </c>
      <c r="J1" s="150"/>
      <c r="K1" s="151"/>
      <c r="L1" s="149">
        <v>4</v>
      </c>
      <c r="M1" s="150"/>
      <c r="N1" s="151"/>
      <c r="O1" s="149">
        <v>5</v>
      </c>
      <c r="P1" s="150"/>
      <c r="Q1" s="151"/>
      <c r="R1" s="150">
        <v>6</v>
      </c>
      <c r="S1" s="150"/>
      <c r="T1" s="165"/>
      <c r="U1" s="161" t="s">
        <v>6</v>
      </c>
      <c r="V1" s="157" t="s">
        <v>7</v>
      </c>
      <c r="W1" s="157" t="s">
        <v>8</v>
      </c>
      <c r="X1" s="163" t="s">
        <v>9</v>
      </c>
    </row>
    <row r="2" spans="1:24" ht="15" customHeight="1" thickBot="1">
      <c r="A2" s="73"/>
      <c r="B2" s="130"/>
      <c r="C2" s="156"/>
      <c r="D2" s="153"/>
      <c r="E2" s="154"/>
      <c r="F2" s="152"/>
      <c r="G2" s="153"/>
      <c r="H2" s="154"/>
      <c r="I2" s="152"/>
      <c r="J2" s="153"/>
      <c r="K2" s="154"/>
      <c r="L2" s="152"/>
      <c r="M2" s="153"/>
      <c r="N2" s="154"/>
      <c r="O2" s="152"/>
      <c r="P2" s="153"/>
      <c r="Q2" s="154"/>
      <c r="R2" s="153"/>
      <c r="S2" s="153"/>
      <c r="T2" s="166"/>
      <c r="U2" s="162"/>
      <c r="V2" s="158"/>
      <c r="W2" s="158"/>
      <c r="X2" s="164"/>
    </row>
    <row r="3" spans="1:24" s="33" customFormat="1" ht="25.15" customHeight="1">
      <c r="A3" s="74">
        <v>1</v>
      </c>
      <c r="B3" s="159" t="s">
        <v>126</v>
      </c>
      <c r="C3" s="75"/>
      <c r="D3" s="76"/>
      <c r="E3" s="77"/>
      <c r="F3" s="78"/>
      <c r="G3" s="79" t="s">
        <v>10</v>
      </c>
      <c r="H3" s="78"/>
      <c r="I3" s="80">
        <v>2</v>
      </c>
      <c r="J3" s="79" t="s">
        <v>10</v>
      </c>
      <c r="K3" s="79">
        <v>3</v>
      </c>
      <c r="L3" s="81">
        <v>3</v>
      </c>
      <c r="M3" s="82" t="s">
        <v>10</v>
      </c>
      <c r="N3" s="83">
        <v>1</v>
      </c>
      <c r="O3" s="81">
        <v>3</v>
      </c>
      <c r="P3" s="82" t="s">
        <v>10</v>
      </c>
      <c r="Q3" s="83">
        <v>2</v>
      </c>
      <c r="R3" s="79">
        <v>3</v>
      </c>
      <c r="S3" s="79" t="s">
        <v>10</v>
      </c>
      <c r="T3" s="84">
        <v>1</v>
      </c>
      <c r="U3" s="85">
        <f>IF(C3&gt;E3,1,0)+IF(F3&gt;H3,1,0)+IF(I3&gt;K3,1,0)+IF(L3&gt;N3,1,0)+IF(O3&gt;Q3,1,0)+IF(R3&gt;T3,1,0)</f>
        <v>3</v>
      </c>
      <c r="V3" s="85">
        <f>IF(C3&lt;E3,1,0)+IF(F3&lt;H3,1,0)+IF(I3&lt;K3,1,0)+IF(L3&lt;N3,1,0)+IF(O3&lt;Q3,1,0)+IF(R3&lt;T3,1,0)</f>
        <v>1</v>
      </c>
      <c r="W3" s="86">
        <f>(U3*2)+(V3*1)</f>
        <v>7</v>
      </c>
      <c r="X3" s="168">
        <v>2</v>
      </c>
    </row>
    <row r="4" spans="1:24" s="43" customFormat="1" ht="13.15" customHeight="1">
      <c r="A4" s="87"/>
      <c r="B4" s="160"/>
      <c r="C4" s="88"/>
      <c r="D4" s="89"/>
      <c r="E4" s="89"/>
      <c r="F4" s="90">
        <v>6</v>
      </c>
      <c r="G4" s="91"/>
      <c r="H4" s="91"/>
      <c r="I4" s="90">
        <v>8</v>
      </c>
      <c r="J4" s="91"/>
      <c r="K4" s="91"/>
      <c r="L4" s="90">
        <v>11</v>
      </c>
      <c r="M4" s="91"/>
      <c r="N4" s="92"/>
      <c r="O4" s="90">
        <v>15</v>
      </c>
      <c r="P4" s="91"/>
      <c r="Q4" s="92"/>
      <c r="R4" s="93">
        <v>1</v>
      </c>
      <c r="S4" s="91"/>
      <c r="T4" s="94"/>
      <c r="U4" s="95"/>
      <c r="V4" s="95"/>
      <c r="W4" s="96"/>
      <c r="X4" s="169"/>
    </row>
    <row r="5" spans="1:24" s="33" customFormat="1" ht="25.15" customHeight="1">
      <c r="A5" s="74">
        <f>A3+1</f>
        <v>2</v>
      </c>
      <c r="B5" s="147" t="s">
        <v>155</v>
      </c>
      <c r="C5" s="97" t="str">
        <f>IF(H3="","",H3)</f>
        <v/>
      </c>
      <c r="D5" s="98" t="s">
        <v>10</v>
      </c>
      <c r="E5" s="98" t="str">
        <f>IF(F3="","",F3)</f>
        <v/>
      </c>
      <c r="F5" s="99"/>
      <c r="G5" s="76"/>
      <c r="H5" s="76"/>
      <c r="I5" s="80"/>
      <c r="J5" s="79" t="s">
        <v>10</v>
      </c>
      <c r="K5" s="79"/>
      <c r="L5" s="80"/>
      <c r="M5" s="79" t="s">
        <v>10</v>
      </c>
      <c r="N5" s="100"/>
      <c r="O5" s="80"/>
      <c r="P5" s="79" t="s">
        <v>10</v>
      </c>
      <c r="Q5" s="100"/>
      <c r="R5" s="79"/>
      <c r="S5" s="79" t="s">
        <v>10</v>
      </c>
      <c r="T5" s="84"/>
      <c r="U5" s="85">
        <f>IF(C5&gt;E5,1,0)+IF(F5&gt;H5,1,0)+IF(I5&gt;K5,1,0)+IF(L5&gt;N5,1,0)+IF(O5&gt;Q5,1,0)+IF(R5&gt;T5,1,0)</f>
        <v>0</v>
      </c>
      <c r="V5" s="85">
        <f>IF(C5&lt;E5,1,0)+IF(F5&lt;H5,1,0)+IF(I5&lt;K5,1,0)+IF(L5&lt;N5,1,0)+IF(O5&lt;Q5,1,0)+IF(R5&lt;T5,1,0)</f>
        <v>0</v>
      </c>
      <c r="W5" s="101">
        <f>(U5*2)+(V5*1)</f>
        <v>0</v>
      </c>
      <c r="X5" s="170">
        <v>6</v>
      </c>
    </row>
    <row r="6" spans="1:24" s="43" customFormat="1" ht="13.15" customHeight="1">
      <c r="A6" s="87"/>
      <c r="B6" s="148"/>
      <c r="C6" s="102"/>
      <c r="D6" s="103"/>
      <c r="E6" s="103"/>
      <c r="F6" s="88"/>
      <c r="G6" s="89"/>
      <c r="H6" s="89"/>
      <c r="I6" s="104">
        <v>12</v>
      </c>
      <c r="J6" s="91"/>
      <c r="K6" s="91"/>
      <c r="L6" s="104">
        <v>14</v>
      </c>
      <c r="M6" s="91"/>
      <c r="N6" s="92"/>
      <c r="O6" s="104">
        <v>2</v>
      </c>
      <c r="P6" s="91"/>
      <c r="Q6" s="92"/>
      <c r="R6" s="91">
        <v>7</v>
      </c>
      <c r="S6" s="91"/>
      <c r="T6" s="94"/>
      <c r="U6" s="95"/>
      <c r="V6" s="95"/>
      <c r="W6" s="96"/>
      <c r="X6" s="169"/>
    </row>
    <row r="7" spans="1:24" s="33" customFormat="1" ht="25.15" customHeight="1">
      <c r="A7" s="74">
        <f>A5+1</f>
        <v>3</v>
      </c>
      <c r="B7" s="147" t="s">
        <v>127</v>
      </c>
      <c r="C7" s="97">
        <f>IF(K3="","",K3)</f>
        <v>3</v>
      </c>
      <c r="D7" s="98" t="s">
        <v>10</v>
      </c>
      <c r="E7" s="98">
        <f>IF(I3="","",I3)</f>
        <v>2</v>
      </c>
      <c r="F7" s="105" t="str">
        <f>IF(K5="","",K5)</f>
        <v/>
      </c>
      <c r="G7" s="106" t="s">
        <v>10</v>
      </c>
      <c r="H7" s="98" t="str">
        <f>IF(I5="","",I5)</f>
        <v/>
      </c>
      <c r="I7" s="99"/>
      <c r="J7" s="76"/>
      <c r="K7" s="76"/>
      <c r="L7" s="80">
        <v>3</v>
      </c>
      <c r="M7" s="79" t="s">
        <v>10</v>
      </c>
      <c r="N7" s="100">
        <v>0</v>
      </c>
      <c r="O7" s="80">
        <v>3</v>
      </c>
      <c r="P7" s="79" t="s">
        <v>10</v>
      </c>
      <c r="Q7" s="100">
        <v>1</v>
      </c>
      <c r="R7" s="79">
        <v>3</v>
      </c>
      <c r="S7" s="79" t="s">
        <v>10</v>
      </c>
      <c r="T7" s="84">
        <v>0</v>
      </c>
      <c r="U7" s="85">
        <f>IF(C7&gt;E7,1,0)+IF(F7&gt;H7,1,0)+IF(I7&gt;K7,1,0)+IF(L7&gt;N7,1,0)+IF(O7&gt;Q7,1,0)+IF(R7&gt;T7,1,0)</f>
        <v>4</v>
      </c>
      <c r="V7" s="85">
        <f>IF(C7&lt;E7,1,0)+IF(F7&lt;H7,1,0)+IF(I7&lt;K7,1,0)+IF(L7&lt;N7,1,0)+IF(O7&lt;Q7,1,0)+IF(R7&lt;T7,1,0)</f>
        <v>0</v>
      </c>
      <c r="W7" s="101">
        <f>(U7*2)+(V7*1)</f>
        <v>8</v>
      </c>
      <c r="X7" s="170">
        <v>1</v>
      </c>
    </row>
    <row r="8" spans="1:24" s="52" customFormat="1" ht="13.15" customHeight="1">
      <c r="A8" s="87"/>
      <c r="B8" s="148"/>
      <c r="C8" s="102"/>
      <c r="D8" s="103"/>
      <c r="E8" s="103"/>
      <c r="F8" s="107"/>
      <c r="G8" s="108"/>
      <c r="H8" s="108"/>
      <c r="I8" s="88"/>
      <c r="J8" s="89"/>
      <c r="K8" s="89"/>
      <c r="L8" s="104">
        <v>3</v>
      </c>
      <c r="M8" s="91"/>
      <c r="N8" s="92"/>
      <c r="O8" s="104">
        <v>5</v>
      </c>
      <c r="P8" s="91"/>
      <c r="Q8" s="92"/>
      <c r="R8" s="91">
        <v>13</v>
      </c>
      <c r="S8" s="91"/>
      <c r="T8" s="94"/>
      <c r="U8" s="95"/>
      <c r="V8" s="95"/>
      <c r="W8" s="96"/>
      <c r="X8" s="169"/>
    </row>
    <row r="9" spans="1:24" s="33" customFormat="1" ht="25.15" customHeight="1">
      <c r="A9" s="74">
        <v>4</v>
      </c>
      <c r="B9" s="147" t="s">
        <v>128</v>
      </c>
      <c r="C9" s="105">
        <f>IF(N3="","",N3)</f>
        <v>1</v>
      </c>
      <c r="D9" s="106" t="s">
        <v>10</v>
      </c>
      <c r="E9" s="98">
        <f>IF(L3="","",L3)</f>
        <v>3</v>
      </c>
      <c r="F9" s="105" t="str">
        <f>IF(N5="","",N5)</f>
        <v/>
      </c>
      <c r="G9" s="106" t="s">
        <v>10</v>
      </c>
      <c r="H9" s="98" t="str">
        <f>IF(L5="","",L5)</f>
        <v/>
      </c>
      <c r="I9" s="105">
        <f>IF(N7="","",N7)</f>
        <v>0</v>
      </c>
      <c r="J9" s="106" t="s">
        <v>10</v>
      </c>
      <c r="K9" s="98">
        <f>IF(L7="","",L7)</f>
        <v>3</v>
      </c>
      <c r="L9" s="99"/>
      <c r="M9" s="76"/>
      <c r="N9" s="109"/>
      <c r="O9" s="80">
        <v>3</v>
      </c>
      <c r="P9" s="79" t="s">
        <v>10</v>
      </c>
      <c r="Q9" s="100">
        <v>0</v>
      </c>
      <c r="R9" s="79">
        <v>0</v>
      </c>
      <c r="S9" s="79" t="s">
        <v>10</v>
      </c>
      <c r="T9" s="84">
        <v>3</v>
      </c>
      <c r="U9" s="85">
        <f>IF(C9&gt;E9,1,0)+IF(F9&gt;H9,1,0)+IF(I9&gt;K9,1,0)+IF(L9&gt;N9,1,0)+IF(O9&gt;Q9,1,0)+IF(R9&gt;T9,1,0)</f>
        <v>1</v>
      </c>
      <c r="V9" s="85">
        <f>IF(C9&lt;E9,1,0)+IF(F9&lt;H9,1,0)+IF(I9&lt;K9,1,0)+IF(L9&lt;N9,1,0)+IF(O9&lt;Q9,1,0)+IF(R9&lt;T9,1,0)</f>
        <v>3</v>
      </c>
      <c r="W9" s="101">
        <f>(U9*2)+(V9*1)</f>
        <v>5</v>
      </c>
      <c r="X9" s="170">
        <v>4</v>
      </c>
    </row>
    <row r="10" spans="1:24" s="52" customFormat="1" ht="13.15" customHeight="1">
      <c r="A10" s="87"/>
      <c r="B10" s="148"/>
      <c r="C10" s="102"/>
      <c r="D10" s="103"/>
      <c r="E10" s="103"/>
      <c r="F10" s="107"/>
      <c r="G10" s="108"/>
      <c r="H10" s="108"/>
      <c r="I10" s="107"/>
      <c r="J10" s="108"/>
      <c r="K10" s="108"/>
      <c r="L10" s="88"/>
      <c r="M10" s="89"/>
      <c r="N10" s="110"/>
      <c r="O10" s="104">
        <v>9</v>
      </c>
      <c r="P10" s="91"/>
      <c r="Q10" s="92"/>
      <c r="R10" s="91">
        <v>4</v>
      </c>
      <c r="S10" s="91"/>
      <c r="T10" s="94"/>
      <c r="U10" s="95"/>
      <c r="V10" s="95"/>
      <c r="W10" s="96"/>
      <c r="X10" s="169"/>
    </row>
    <row r="11" spans="1:24" ht="25.35" customHeight="1">
      <c r="A11" s="74">
        <v>5</v>
      </c>
      <c r="B11" s="147" t="s">
        <v>129</v>
      </c>
      <c r="C11" s="97">
        <f>IF(Q3="","",Q3)</f>
        <v>2</v>
      </c>
      <c r="D11" s="98" t="s">
        <v>10</v>
      </c>
      <c r="E11" s="98">
        <f>IF(O3="","",O3)</f>
        <v>3</v>
      </c>
      <c r="F11" s="105" t="str">
        <f>IF(Q5="","",Q5)</f>
        <v/>
      </c>
      <c r="G11" s="106" t="s">
        <v>10</v>
      </c>
      <c r="H11" s="98" t="str">
        <f>IF(O5="","",O5)</f>
        <v/>
      </c>
      <c r="I11" s="105">
        <f>IF(Q7="","",Q7)</f>
        <v>1</v>
      </c>
      <c r="J11" s="106" t="s">
        <v>10</v>
      </c>
      <c r="K11" s="98">
        <f>IF(O7="","",O7)</f>
        <v>3</v>
      </c>
      <c r="L11" s="105">
        <f>IF(Q9="","",Q9)</f>
        <v>0</v>
      </c>
      <c r="M11" s="106" t="s">
        <v>10</v>
      </c>
      <c r="N11" s="98">
        <f>IF(O9="","",O9)</f>
        <v>3</v>
      </c>
      <c r="O11" s="99"/>
      <c r="P11" s="76"/>
      <c r="Q11" s="109"/>
      <c r="R11" s="79">
        <v>0</v>
      </c>
      <c r="S11" s="79" t="s">
        <v>10</v>
      </c>
      <c r="T11" s="84">
        <v>3</v>
      </c>
      <c r="U11" s="85">
        <f>IF(C11&gt;E11,1,0)+IF(F11&gt;H11,1,0)+IF(I11&gt;K11,1,0)+IF(L11&gt;N11,1,0)+IF(O11&gt;Q11,1,0)+IF(R11&gt;T11,1,0)</f>
        <v>0</v>
      </c>
      <c r="V11" s="85">
        <f>IF(C11&lt;E11,1,0)+IF(F11&lt;H11,1,0)+IF(I11&lt;K11,1,0)+IF(L11&lt;N11,1,0)+IF(O11&lt;Q11,1,0)+IF(R11&lt;T11,1,0)</f>
        <v>4</v>
      </c>
      <c r="W11" s="101">
        <f>(U11*2)+(V11*1)</f>
        <v>4</v>
      </c>
      <c r="X11" s="170">
        <v>5</v>
      </c>
    </row>
    <row r="12" spans="1:24" ht="12.75" customHeight="1">
      <c r="A12" s="87"/>
      <c r="B12" s="148"/>
      <c r="C12" s="102"/>
      <c r="D12" s="103"/>
      <c r="E12" s="103"/>
      <c r="F12" s="107"/>
      <c r="G12" s="108"/>
      <c r="H12" s="108"/>
      <c r="I12" s="107"/>
      <c r="J12" s="108"/>
      <c r="K12" s="108"/>
      <c r="L12" s="107"/>
      <c r="M12" s="108"/>
      <c r="N12" s="108"/>
      <c r="O12" s="88"/>
      <c r="P12" s="89"/>
      <c r="Q12" s="110"/>
      <c r="R12" s="91">
        <v>10</v>
      </c>
      <c r="S12" s="91"/>
      <c r="T12" s="94"/>
      <c r="U12" s="95"/>
      <c r="V12" s="95"/>
      <c r="W12" s="96"/>
      <c r="X12" s="169"/>
    </row>
    <row r="13" spans="1:24" ht="25.35" customHeight="1">
      <c r="A13" s="74">
        <v>6</v>
      </c>
      <c r="B13" s="147" t="s">
        <v>130</v>
      </c>
      <c r="C13" s="105">
        <f>IF(T3="","",T3)</f>
        <v>1</v>
      </c>
      <c r="D13" s="106" t="s">
        <v>10</v>
      </c>
      <c r="E13" s="98">
        <f>IF(R3="","",R3)</f>
        <v>3</v>
      </c>
      <c r="F13" s="105" t="str">
        <f>IF(T5="","",T5)</f>
        <v/>
      </c>
      <c r="G13" s="106" t="s">
        <v>10</v>
      </c>
      <c r="H13" s="98" t="str">
        <f>IF(R5="","",R5)</f>
        <v/>
      </c>
      <c r="I13" s="105">
        <f>IF(T7="","",T7)</f>
        <v>0</v>
      </c>
      <c r="J13" s="106" t="s">
        <v>10</v>
      </c>
      <c r="K13" s="98">
        <f>IF(R7="","",R7)</f>
        <v>3</v>
      </c>
      <c r="L13" s="105">
        <f>IF(T9="","",T9)</f>
        <v>3</v>
      </c>
      <c r="M13" s="106" t="s">
        <v>10</v>
      </c>
      <c r="N13" s="98">
        <f>IF(R9="","",R9)</f>
        <v>0</v>
      </c>
      <c r="O13" s="105">
        <f>IF(T11="","",T11)</f>
        <v>3</v>
      </c>
      <c r="P13" s="106" t="s">
        <v>10</v>
      </c>
      <c r="Q13" s="98">
        <f>IF(R11="","",R11)</f>
        <v>0</v>
      </c>
      <c r="R13" s="99"/>
      <c r="S13" s="76"/>
      <c r="T13" s="111"/>
      <c r="U13" s="85">
        <f>IF(C13&gt;E13,1,0)+IF(F13&gt;H13,1,0)+IF(I13&gt;K13,1,0)+IF(L13&gt;N13,1,0)+IF(O13&gt;Q13,1,0)+IF(R13&gt;T13,1,0)</f>
        <v>2</v>
      </c>
      <c r="V13" s="85">
        <f>IF(C13&lt;E13,1,0)+IF(F13&lt;H13,1,0)+IF(I13&lt;K13,1,0)+IF(L13&lt;N13,1,0)+IF(O13&lt;Q13,1,0)+IF(R13&lt;T13,1,0)</f>
        <v>2</v>
      </c>
      <c r="W13" s="101">
        <f>(U13*2)+(V13*1)</f>
        <v>6</v>
      </c>
      <c r="X13" s="170">
        <v>3</v>
      </c>
    </row>
    <row r="14" spans="1:24" ht="13.5" customHeight="1" thickBot="1">
      <c r="A14" s="112"/>
      <c r="B14" s="167"/>
      <c r="C14" s="113"/>
      <c r="D14" s="114"/>
      <c r="E14" s="114"/>
      <c r="F14" s="113"/>
      <c r="G14" s="114"/>
      <c r="H14" s="114"/>
      <c r="I14" s="113"/>
      <c r="J14" s="114"/>
      <c r="K14" s="114"/>
      <c r="L14" s="113"/>
      <c r="M14" s="114"/>
      <c r="N14" s="114"/>
      <c r="O14" s="113"/>
      <c r="P14" s="114"/>
      <c r="Q14" s="114"/>
      <c r="R14" s="115"/>
      <c r="S14" s="116"/>
      <c r="T14" s="117"/>
      <c r="U14" s="118"/>
      <c r="V14" s="118"/>
      <c r="W14" s="119"/>
      <c r="X14" s="171"/>
    </row>
    <row r="17" spans="1:5" ht="20.100000000000001" customHeight="1">
      <c r="A17" s="64"/>
      <c r="B17" s="65" t="s">
        <v>11</v>
      </c>
      <c r="C17" s="66"/>
    </row>
    <row r="18" spans="1:5" ht="24.95" customHeight="1">
      <c r="A18" s="64" t="s">
        <v>12</v>
      </c>
      <c r="B18" s="70" t="str">
        <f>IF($X$3=1,$B$3,IF($X$5=1,$B$5,IF($X$7=1,$B$7,IF($X$9=1,$B$9,IF(X11=1,B11,IF(X13=1,B13,""))))))</f>
        <v>Koch Josef  (T)</v>
      </c>
      <c r="C18" s="66"/>
      <c r="E18" s="71"/>
    </row>
    <row r="19" spans="1:5" ht="24.95" customHeight="1">
      <c r="A19" s="64" t="s">
        <v>13</v>
      </c>
      <c r="B19" s="70" t="str">
        <f>IF($X$3=2,$B$3,IF($X$5=2,$B$5,IF($X$7=2,$B$7,IF($X$9=2,$B$9,IF(X11=2,B11,IF(X13=2,B13,""))))))</f>
        <v>Radner Max  (OÖ)</v>
      </c>
      <c r="C19" s="66"/>
      <c r="E19" s="71"/>
    </row>
    <row r="20" spans="1:5" ht="24.95" customHeight="1">
      <c r="A20" s="64" t="s">
        <v>14</v>
      </c>
      <c r="B20" s="70" t="str">
        <f>IF($X$3=3,$B$3,IF($X$5=3,$B$5,IF($X$7=3,$B$7,IF($X$9=3,$B$9,IF(X11=3,B11,IF(X13=3,B13,""))))))</f>
        <v>Huber Christopher  (B)</v>
      </c>
      <c r="C20" s="66"/>
      <c r="E20" s="71"/>
    </row>
    <row r="21" spans="1:5" ht="24.95" customHeight="1">
      <c r="A21" s="64" t="s">
        <v>15</v>
      </c>
      <c r="B21" s="70" t="str">
        <f>IF($X$3=4,$B$3,IF($X$5=4,$B$5,IF($X$7=4,$B$7,IF($X$9=4,$B$9,IF(X11=4,B11,IF(X13=4,B13,""))))))</f>
        <v>Popp Thomas  (W)</v>
      </c>
      <c r="C21" s="66"/>
      <c r="E21" s="71"/>
    </row>
    <row r="22" spans="1:5" ht="24.95" customHeight="1">
      <c r="A22" s="64" t="s">
        <v>92</v>
      </c>
      <c r="B22" s="70" t="str">
        <f>IF($X$3=5,$B$3,IF($X$5=5,$B$5,IF($X$7=5,$B$7,IF($X$9=5,$B$9,IF(X11=5,B11,IF(X13=5,B13,""))))))</f>
        <v>Krämer Christopher  (NÖ)</v>
      </c>
      <c r="C22" s="66"/>
      <c r="E22" s="71"/>
    </row>
    <row r="23" spans="1:5" ht="24.95" customHeight="1">
      <c r="A23" s="64" t="s">
        <v>93</v>
      </c>
      <c r="B23" s="70" t="str">
        <f>IF($X$3=6,$B$3,IF($X$5=6,$B$5,IF($X$7=6,$B$7,IF($X$9=6,$B$9,IF(X11=6,B11,IF(X13=6,B13,""))))))</f>
        <v>SPIELFREI</v>
      </c>
      <c r="C23" s="66"/>
      <c r="E23" s="71"/>
    </row>
  </sheetData>
  <mergeCells count="23">
    <mergeCell ref="B13:B14"/>
    <mergeCell ref="X3:X4"/>
    <mergeCell ref="X5:X6"/>
    <mergeCell ref="X7:X8"/>
    <mergeCell ref="X9:X10"/>
    <mergeCell ref="X11:X12"/>
    <mergeCell ref="X13:X14"/>
    <mergeCell ref="W1:W2"/>
    <mergeCell ref="B3:B4"/>
    <mergeCell ref="B5:B6"/>
    <mergeCell ref="B7:B8"/>
    <mergeCell ref="U1:U2"/>
    <mergeCell ref="X1:X2"/>
    <mergeCell ref="R1:T2"/>
    <mergeCell ref="V1:V2"/>
    <mergeCell ref="B9:B10"/>
    <mergeCell ref="B11:B12"/>
    <mergeCell ref="L1:N2"/>
    <mergeCell ref="O1:Q2"/>
    <mergeCell ref="B1:B2"/>
    <mergeCell ref="C1:E2"/>
    <mergeCell ref="F1:H2"/>
    <mergeCell ref="I1:K2"/>
  </mergeCells>
  <phoneticPr fontId="0" type="noConversion"/>
  <printOptions horizontalCentered="1" verticalCentered="1" gridLinesSet="0"/>
  <pageMargins left="0.78740157480314965" right="0.78740157480314965" top="0.78740157480314965" bottom="0.78740157480314965" header="0.51181102362204722" footer="0.51181102362204722"/>
  <pageSetup paperSize="9" fitToHeight="0" orientation="landscape" horizontalDpi="4294967294" verticalDpi="4294967292" r:id="rId1"/>
  <headerFooter alignWithMargins="0"/>
  <colBreaks count="2" manualBreakCount="2">
    <brk id="65535" max="1048575" man="1"/>
    <brk id="65535" max="1048575" man="1"/>
  </col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A3DD6E-0F51-4D67-94BA-1E509210DFDA}">
  <sheetPr codeName="Tabelle17">
    <tabColor indexed="50"/>
  </sheetPr>
  <dimension ref="A1:X23"/>
  <sheetViews>
    <sheetView showGridLines="0" defaultGridColor="0" colorId="8" zoomScaleNormal="100" zoomScaleSheetLayoutView="75" workbookViewId="0"/>
  </sheetViews>
  <sheetFormatPr defaultColWidth="12" defaultRowHeight="12.75"/>
  <cols>
    <col min="1" max="1" width="3.42578125" style="21" customWidth="1"/>
    <col min="2" max="2" width="50.7109375" style="21" customWidth="1"/>
    <col min="3" max="3" width="2.42578125" style="69" customWidth="1"/>
    <col min="4" max="4" width="0.85546875" style="67" customWidth="1"/>
    <col min="5" max="5" width="2.42578125" style="68" customWidth="1"/>
    <col min="6" max="6" width="2.42578125" style="69" customWidth="1"/>
    <col min="7" max="7" width="0.85546875" style="67" customWidth="1"/>
    <col min="8" max="8" width="2.42578125" style="68" customWidth="1"/>
    <col min="9" max="9" width="2.42578125" style="69" customWidth="1"/>
    <col min="10" max="10" width="0.85546875" style="67" customWidth="1"/>
    <col min="11" max="11" width="2.42578125" style="68" customWidth="1"/>
    <col min="12" max="12" width="2.42578125" style="69" customWidth="1"/>
    <col min="13" max="13" width="0.85546875" style="67" customWidth="1"/>
    <col min="14" max="14" width="2.42578125" style="68" customWidth="1"/>
    <col min="15" max="15" width="2.42578125" style="21" customWidth="1"/>
    <col min="16" max="16" width="0.85546875" style="21" customWidth="1"/>
    <col min="17" max="18" width="2.42578125" style="21" customWidth="1"/>
    <col min="19" max="19" width="0.85546875" style="21" customWidth="1"/>
    <col min="20" max="20" width="2.42578125" style="21" customWidth="1"/>
    <col min="21" max="24" width="3.85546875" style="21" customWidth="1"/>
    <col min="25" max="16384" width="12" style="21"/>
  </cols>
  <sheetData>
    <row r="1" spans="1:24" ht="15" customHeight="1">
      <c r="A1" s="72"/>
      <c r="B1" s="129" t="s">
        <v>131</v>
      </c>
      <c r="C1" s="155">
        <v>1</v>
      </c>
      <c r="D1" s="150"/>
      <c r="E1" s="151"/>
      <c r="F1" s="149">
        <v>2</v>
      </c>
      <c r="G1" s="150"/>
      <c r="H1" s="151"/>
      <c r="I1" s="149">
        <v>3</v>
      </c>
      <c r="J1" s="150"/>
      <c r="K1" s="151"/>
      <c r="L1" s="149">
        <v>4</v>
      </c>
      <c r="M1" s="150"/>
      <c r="N1" s="151"/>
      <c r="O1" s="149">
        <v>5</v>
      </c>
      <c r="P1" s="150"/>
      <c r="Q1" s="151"/>
      <c r="R1" s="150">
        <v>6</v>
      </c>
      <c r="S1" s="150"/>
      <c r="T1" s="165"/>
      <c r="U1" s="161" t="s">
        <v>6</v>
      </c>
      <c r="V1" s="157" t="s">
        <v>7</v>
      </c>
      <c r="W1" s="157" t="s">
        <v>8</v>
      </c>
      <c r="X1" s="163" t="s">
        <v>9</v>
      </c>
    </row>
    <row r="2" spans="1:24" ht="15" customHeight="1" thickBot="1">
      <c r="A2" s="73"/>
      <c r="B2" s="130"/>
      <c r="C2" s="156"/>
      <c r="D2" s="153"/>
      <c r="E2" s="154"/>
      <c r="F2" s="152"/>
      <c r="G2" s="153"/>
      <c r="H2" s="154"/>
      <c r="I2" s="152"/>
      <c r="J2" s="153"/>
      <c r="K2" s="154"/>
      <c r="L2" s="152"/>
      <c r="M2" s="153"/>
      <c r="N2" s="154"/>
      <c r="O2" s="152"/>
      <c r="P2" s="153"/>
      <c r="Q2" s="154"/>
      <c r="R2" s="153"/>
      <c r="S2" s="153"/>
      <c r="T2" s="166"/>
      <c r="U2" s="162"/>
      <c r="V2" s="158"/>
      <c r="W2" s="158"/>
      <c r="X2" s="164"/>
    </row>
    <row r="3" spans="1:24" s="33" customFormat="1" ht="25.15" customHeight="1">
      <c r="A3" s="74">
        <v>1</v>
      </c>
      <c r="B3" s="159" t="s">
        <v>132</v>
      </c>
      <c r="C3" s="75"/>
      <c r="D3" s="76"/>
      <c r="E3" s="77"/>
      <c r="F3" s="78">
        <v>0</v>
      </c>
      <c r="G3" s="79" t="s">
        <v>10</v>
      </c>
      <c r="H3" s="78">
        <v>3</v>
      </c>
      <c r="I3" s="80">
        <v>1</v>
      </c>
      <c r="J3" s="79" t="s">
        <v>10</v>
      </c>
      <c r="K3" s="79">
        <v>3</v>
      </c>
      <c r="L3" s="81">
        <v>3</v>
      </c>
      <c r="M3" s="82" t="s">
        <v>10</v>
      </c>
      <c r="N3" s="83">
        <v>2</v>
      </c>
      <c r="O3" s="81">
        <v>3</v>
      </c>
      <c r="P3" s="82" t="s">
        <v>10</v>
      </c>
      <c r="Q3" s="83">
        <v>0</v>
      </c>
      <c r="R3" s="79"/>
      <c r="S3" s="79" t="s">
        <v>10</v>
      </c>
      <c r="T3" s="84"/>
      <c r="U3" s="85">
        <f>IF(C3&gt;E3,1,0)+IF(F3&gt;H3,1,0)+IF(I3&gt;K3,1,0)+IF(L3&gt;N3,1,0)+IF(O3&gt;Q3,1,0)+IF(R3&gt;T3,1,0)</f>
        <v>2</v>
      </c>
      <c r="V3" s="85">
        <f>IF(C3&lt;E3,1,0)+IF(F3&lt;H3,1,0)+IF(I3&lt;K3,1,0)+IF(L3&lt;N3,1,0)+IF(O3&lt;Q3,1,0)+IF(R3&lt;T3,1,0)</f>
        <v>2</v>
      </c>
      <c r="W3" s="86">
        <f>(U3*2)+(V3*1)</f>
        <v>6</v>
      </c>
      <c r="X3" s="168">
        <v>3</v>
      </c>
    </row>
    <row r="4" spans="1:24" s="43" customFormat="1" ht="13.15" customHeight="1">
      <c r="A4" s="87"/>
      <c r="B4" s="160"/>
      <c r="C4" s="88"/>
      <c r="D4" s="89"/>
      <c r="E4" s="89"/>
      <c r="F4" s="90">
        <v>6</v>
      </c>
      <c r="G4" s="91"/>
      <c r="H4" s="91"/>
      <c r="I4" s="90">
        <v>8</v>
      </c>
      <c r="J4" s="91"/>
      <c r="K4" s="91"/>
      <c r="L4" s="90">
        <v>11</v>
      </c>
      <c r="M4" s="91"/>
      <c r="N4" s="92"/>
      <c r="O4" s="90">
        <v>15</v>
      </c>
      <c r="P4" s="91"/>
      <c r="Q4" s="92"/>
      <c r="R4" s="93">
        <v>1</v>
      </c>
      <c r="S4" s="91"/>
      <c r="T4" s="94"/>
      <c r="U4" s="95"/>
      <c r="V4" s="95"/>
      <c r="W4" s="96"/>
      <c r="X4" s="169"/>
    </row>
    <row r="5" spans="1:24" s="33" customFormat="1" ht="25.15" customHeight="1">
      <c r="A5" s="74">
        <f>A3+1</f>
        <v>2</v>
      </c>
      <c r="B5" s="147" t="s">
        <v>117</v>
      </c>
      <c r="C5" s="97">
        <f>IF(H3="","",H3)</f>
        <v>3</v>
      </c>
      <c r="D5" s="98" t="s">
        <v>10</v>
      </c>
      <c r="E5" s="98">
        <f>IF(F3="","",F3)</f>
        <v>0</v>
      </c>
      <c r="F5" s="99"/>
      <c r="G5" s="76"/>
      <c r="H5" s="76"/>
      <c r="I5" s="80">
        <v>3</v>
      </c>
      <c r="J5" s="79" t="s">
        <v>10</v>
      </c>
      <c r="K5" s="79">
        <v>1</v>
      </c>
      <c r="L5" s="80">
        <v>3</v>
      </c>
      <c r="M5" s="79" t="s">
        <v>10</v>
      </c>
      <c r="N5" s="100">
        <v>1</v>
      </c>
      <c r="O5" s="80">
        <v>3</v>
      </c>
      <c r="P5" s="79" t="s">
        <v>10</v>
      </c>
      <c r="Q5" s="100">
        <v>1</v>
      </c>
      <c r="R5" s="79"/>
      <c r="S5" s="79" t="s">
        <v>10</v>
      </c>
      <c r="T5" s="84"/>
      <c r="U5" s="85">
        <f>IF(C5&gt;E5,1,0)+IF(F5&gt;H5,1,0)+IF(I5&gt;K5,1,0)+IF(L5&gt;N5,1,0)+IF(O5&gt;Q5,1,0)+IF(R5&gt;T5,1,0)</f>
        <v>4</v>
      </c>
      <c r="V5" s="85">
        <f>IF(C5&lt;E5,1,0)+IF(F5&lt;H5,1,0)+IF(I5&lt;K5,1,0)+IF(L5&lt;N5,1,0)+IF(O5&lt;Q5,1,0)+IF(R5&lt;T5,1,0)</f>
        <v>0</v>
      </c>
      <c r="W5" s="101">
        <f>(U5*2)+(V5*1)</f>
        <v>8</v>
      </c>
      <c r="X5" s="170">
        <v>1</v>
      </c>
    </row>
    <row r="6" spans="1:24" s="43" customFormat="1" ht="13.15" customHeight="1">
      <c r="A6" s="87"/>
      <c r="B6" s="148"/>
      <c r="C6" s="102"/>
      <c r="D6" s="103"/>
      <c r="E6" s="103"/>
      <c r="F6" s="88"/>
      <c r="G6" s="89"/>
      <c r="H6" s="89"/>
      <c r="I6" s="104">
        <v>12</v>
      </c>
      <c r="J6" s="91"/>
      <c r="K6" s="91"/>
      <c r="L6" s="104">
        <v>14</v>
      </c>
      <c r="M6" s="91"/>
      <c r="N6" s="92"/>
      <c r="O6" s="104">
        <v>2</v>
      </c>
      <c r="P6" s="91"/>
      <c r="Q6" s="92"/>
      <c r="R6" s="91">
        <v>7</v>
      </c>
      <c r="S6" s="91"/>
      <c r="T6" s="94"/>
      <c r="U6" s="95"/>
      <c r="V6" s="95"/>
      <c r="W6" s="96"/>
      <c r="X6" s="169"/>
    </row>
    <row r="7" spans="1:24" s="33" customFormat="1" ht="25.15" customHeight="1">
      <c r="A7" s="74">
        <f>A5+1</f>
        <v>3</v>
      </c>
      <c r="B7" s="147" t="s">
        <v>133</v>
      </c>
      <c r="C7" s="97">
        <f>IF(K3="","",K3)</f>
        <v>3</v>
      </c>
      <c r="D7" s="98" t="s">
        <v>10</v>
      </c>
      <c r="E7" s="98">
        <f>IF(I3="","",I3)</f>
        <v>1</v>
      </c>
      <c r="F7" s="105">
        <f>IF(K5="","",K5)</f>
        <v>1</v>
      </c>
      <c r="G7" s="106" t="s">
        <v>10</v>
      </c>
      <c r="H7" s="98">
        <f>IF(I5="","",I5)</f>
        <v>3</v>
      </c>
      <c r="I7" s="99"/>
      <c r="J7" s="76"/>
      <c r="K7" s="76"/>
      <c r="L7" s="80">
        <v>3</v>
      </c>
      <c r="M7" s="79" t="s">
        <v>10</v>
      </c>
      <c r="N7" s="100">
        <v>1</v>
      </c>
      <c r="O7" s="80">
        <v>3</v>
      </c>
      <c r="P7" s="79" t="s">
        <v>10</v>
      </c>
      <c r="Q7" s="100">
        <v>1</v>
      </c>
      <c r="R7" s="79"/>
      <c r="S7" s="79" t="s">
        <v>10</v>
      </c>
      <c r="T7" s="84"/>
      <c r="U7" s="85">
        <f>IF(C7&gt;E7,1,0)+IF(F7&gt;H7,1,0)+IF(I7&gt;K7,1,0)+IF(L7&gt;N7,1,0)+IF(O7&gt;Q7,1,0)+IF(R7&gt;T7,1,0)</f>
        <v>3</v>
      </c>
      <c r="V7" s="85">
        <f>IF(C7&lt;E7,1,0)+IF(F7&lt;H7,1,0)+IF(I7&lt;K7,1,0)+IF(L7&lt;N7,1,0)+IF(O7&lt;Q7,1,0)+IF(R7&lt;T7,1,0)</f>
        <v>1</v>
      </c>
      <c r="W7" s="101">
        <f>(U7*2)+(V7*1)</f>
        <v>7</v>
      </c>
      <c r="X7" s="170">
        <v>2</v>
      </c>
    </row>
    <row r="8" spans="1:24" s="52" customFormat="1" ht="13.15" customHeight="1">
      <c r="A8" s="87"/>
      <c r="B8" s="148"/>
      <c r="C8" s="102"/>
      <c r="D8" s="103"/>
      <c r="E8" s="103"/>
      <c r="F8" s="107"/>
      <c r="G8" s="108"/>
      <c r="H8" s="108"/>
      <c r="I8" s="88"/>
      <c r="J8" s="89"/>
      <c r="K8" s="89"/>
      <c r="L8" s="104">
        <v>3</v>
      </c>
      <c r="M8" s="91"/>
      <c r="N8" s="92"/>
      <c r="O8" s="104">
        <v>5</v>
      </c>
      <c r="P8" s="91"/>
      <c r="Q8" s="92"/>
      <c r="R8" s="91">
        <v>13</v>
      </c>
      <c r="S8" s="91"/>
      <c r="T8" s="94"/>
      <c r="U8" s="95"/>
      <c r="V8" s="95"/>
      <c r="W8" s="96"/>
      <c r="X8" s="169"/>
    </row>
    <row r="9" spans="1:24" s="33" customFormat="1" ht="25.15" customHeight="1">
      <c r="A9" s="74">
        <v>4</v>
      </c>
      <c r="B9" s="147" t="s">
        <v>134</v>
      </c>
      <c r="C9" s="105">
        <f>IF(N3="","",N3)</f>
        <v>2</v>
      </c>
      <c r="D9" s="106" t="s">
        <v>10</v>
      </c>
      <c r="E9" s="98">
        <f>IF(L3="","",L3)</f>
        <v>3</v>
      </c>
      <c r="F9" s="105">
        <f>IF(N5="","",N5)</f>
        <v>1</v>
      </c>
      <c r="G9" s="106" t="s">
        <v>10</v>
      </c>
      <c r="H9" s="98">
        <f>IF(L5="","",L5)</f>
        <v>3</v>
      </c>
      <c r="I9" s="105">
        <f>IF(N7="","",N7)</f>
        <v>1</v>
      </c>
      <c r="J9" s="106" t="s">
        <v>10</v>
      </c>
      <c r="K9" s="98">
        <f>IF(L7="","",L7)</f>
        <v>3</v>
      </c>
      <c r="L9" s="99"/>
      <c r="M9" s="76"/>
      <c r="N9" s="109"/>
      <c r="O9" s="80">
        <v>3</v>
      </c>
      <c r="P9" s="79" t="s">
        <v>10</v>
      </c>
      <c r="Q9" s="100">
        <v>2</v>
      </c>
      <c r="R9" s="79"/>
      <c r="S9" s="79" t="s">
        <v>10</v>
      </c>
      <c r="T9" s="84"/>
      <c r="U9" s="85">
        <f>IF(C9&gt;E9,1,0)+IF(F9&gt;H9,1,0)+IF(I9&gt;K9,1,0)+IF(L9&gt;N9,1,0)+IF(O9&gt;Q9,1,0)+IF(R9&gt;T9,1,0)</f>
        <v>1</v>
      </c>
      <c r="V9" s="85">
        <f>IF(C9&lt;E9,1,0)+IF(F9&lt;H9,1,0)+IF(I9&lt;K9,1,0)+IF(L9&lt;N9,1,0)+IF(O9&lt;Q9,1,0)+IF(R9&lt;T9,1,0)</f>
        <v>3</v>
      </c>
      <c r="W9" s="101">
        <f>(U9*2)+(V9*1)</f>
        <v>5</v>
      </c>
      <c r="X9" s="170">
        <v>4</v>
      </c>
    </row>
    <row r="10" spans="1:24" s="52" customFormat="1" ht="13.15" customHeight="1">
      <c r="A10" s="87"/>
      <c r="B10" s="148"/>
      <c r="C10" s="102"/>
      <c r="D10" s="103"/>
      <c r="E10" s="103"/>
      <c r="F10" s="107"/>
      <c r="G10" s="108"/>
      <c r="H10" s="108"/>
      <c r="I10" s="107"/>
      <c r="J10" s="108"/>
      <c r="K10" s="108"/>
      <c r="L10" s="88"/>
      <c r="M10" s="89"/>
      <c r="N10" s="110"/>
      <c r="O10" s="104">
        <v>9</v>
      </c>
      <c r="P10" s="91"/>
      <c r="Q10" s="92"/>
      <c r="R10" s="91">
        <v>4</v>
      </c>
      <c r="S10" s="91"/>
      <c r="T10" s="94"/>
      <c r="U10" s="95"/>
      <c r="V10" s="95"/>
      <c r="W10" s="96"/>
      <c r="X10" s="169"/>
    </row>
    <row r="11" spans="1:24" ht="25.35" customHeight="1">
      <c r="A11" s="74">
        <v>5</v>
      </c>
      <c r="B11" s="147" t="s">
        <v>135</v>
      </c>
      <c r="C11" s="97">
        <f>IF(Q3="","",Q3)</f>
        <v>0</v>
      </c>
      <c r="D11" s="98" t="s">
        <v>10</v>
      </c>
      <c r="E11" s="98">
        <f>IF(O3="","",O3)</f>
        <v>3</v>
      </c>
      <c r="F11" s="105">
        <f>IF(Q5="","",Q5)</f>
        <v>1</v>
      </c>
      <c r="G11" s="106" t="s">
        <v>10</v>
      </c>
      <c r="H11" s="98">
        <f>IF(O5="","",O5)</f>
        <v>3</v>
      </c>
      <c r="I11" s="105">
        <f>IF(Q7="","",Q7)</f>
        <v>1</v>
      </c>
      <c r="J11" s="106" t="s">
        <v>10</v>
      </c>
      <c r="K11" s="98">
        <f>IF(O7="","",O7)</f>
        <v>3</v>
      </c>
      <c r="L11" s="105">
        <f>IF(Q9="","",Q9)</f>
        <v>2</v>
      </c>
      <c r="M11" s="106" t="s">
        <v>10</v>
      </c>
      <c r="N11" s="98">
        <f>IF(O9="","",O9)</f>
        <v>3</v>
      </c>
      <c r="O11" s="99"/>
      <c r="P11" s="76"/>
      <c r="Q11" s="109"/>
      <c r="R11" s="79"/>
      <c r="S11" s="79" t="s">
        <v>10</v>
      </c>
      <c r="T11" s="84"/>
      <c r="U11" s="85">
        <f>IF(C11&gt;E11,1,0)+IF(F11&gt;H11,1,0)+IF(I11&gt;K11,1,0)+IF(L11&gt;N11,1,0)+IF(O11&gt;Q11,1,0)+IF(R11&gt;T11,1,0)</f>
        <v>0</v>
      </c>
      <c r="V11" s="85">
        <f>IF(C11&lt;E11,1,0)+IF(F11&lt;H11,1,0)+IF(I11&lt;K11,1,0)+IF(L11&lt;N11,1,0)+IF(O11&lt;Q11,1,0)+IF(R11&lt;T11,1,0)</f>
        <v>4</v>
      </c>
      <c r="W11" s="101">
        <f>(U11*2)+(V11*1)</f>
        <v>4</v>
      </c>
      <c r="X11" s="170">
        <v>5</v>
      </c>
    </row>
    <row r="12" spans="1:24" ht="12.75" customHeight="1">
      <c r="A12" s="87"/>
      <c r="B12" s="148"/>
      <c r="C12" s="102"/>
      <c r="D12" s="103"/>
      <c r="E12" s="103"/>
      <c r="F12" s="107"/>
      <c r="G12" s="108"/>
      <c r="H12" s="108"/>
      <c r="I12" s="107"/>
      <c r="J12" s="108"/>
      <c r="K12" s="108"/>
      <c r="L12" s="107"/>
      <c r="M12" s="108"/>
      <c r="N12" s="108"/>
      <c r="O12" s="88"/>
      <c r="P12" s="89"/>
      <c r="Q12" s="110"/>
      <c r="R12" s="91">
        <v>10</v>
      </c>
      <c r="S12" s="91"/>
      <c r="T12" s="94"/>
      <c r="U12" s="95"/>
      <c r="V12" s="95"/>
      <c r="W12" s="96"/>
      <c r="X12" s="169"/>
    </row>
    <row r="13" spans="1:24" ht="25.35" customHeight="1">
      <c r="A13" s="74">
        <v>6</v>
      </c>
      <c r="B13" s="147" t="s">
        <v>155</v>
      </c>
      <c r="C13" s="105" t="str">
        <f>IF(T3="","",T3)</f>
        <v/>
      </c>
      <c r="D13" s="106" t="s">
        <v>10</v>
      </c>
      <c r="E13" s="98" t="str">
        <f>IF(R3="","",R3)</f>
        <v/>
      </c>
      <c r="F13" s="105" t="str">
        <f>IF(T5="","",T5)</f>
        <v/>
      </c>
      <c r="G13" s="106" t="s">
        <v>10</v>
      </c>
      <c r="H13" s="98" t="str">
        <f>IF(R5="","",R5)</f>
        <v/>
      </c>
      <c r="I13" s="105" t="str">
        <f>IF(T7="","",T7)</f>
        <v/>
      </c>
      <c r="J13" s="106" t="s">
        <v>10</v>
      </c>
      <c r="K13" s="98" t="str">
        <f>IF(R7="","",R7)</f>
        <v/>
      </c>
      <c r="L13" s="105" t="str">
        <f>IF(T9="","",T9)</f>
        <v/>
      </c>
      <c r="M13" s="106" t="s">
        <v>10</v>
      </c>
      <c r="N13" s="98" t="str">
        <f>IF(R9="","",R9)</f>
        <v/>
      </c>
      <c r="O13" s="105" t="str">
        <f>IF(T11="","",T11)</f>
        <v/>
      </c>
      <c r="P13" s="106" t="s">
        <v>10</v>
      </c>
      <c r="Q13" s="98" t="str">
        <f>IF(R11="","",R11)</f>
        <v/>
      </c>
      <c r="R13" s="99"/>
      <c r="S13" s="76"/>
      <c r="T13" s="111"/>
      <c r="U13" s="85">
        <f>IF(C13&gt;E13,1,0)+IF(F13&gt;H13,1,0)+IF(I13&gt;K13,1,0)+IF(L13&gt;N13,1,0)+IF(O13&gt;Q13,1,0)+IF(R13&gt;T13,1,0)</f>
        <v>0</v>
      </c>
      <c r="V13" s="85">
        <f>IF(C13&lt;E13,1,0)+IF(F13&lt;H13,1,0)+IF(I13&lt;K13,1,0)+IF(L13&lt;N13,1,0)+IF(O13&lt;Q13,1,0)+IF(R13&lt;T13,1,0)</f>
        <v>0</v>
      </c>
      <c r="W13" s="101">
        <f>(U13*2)+(V13*1)</f>
        <v>0</v>
      </c>
      <c r="X13" s="170">
        <v>6</v>
      </c>
    </row>
    <row r="14" spans="1:24" ht="13.5" customHeight="1" thickBot="1">
      <c r="A14" s="112"/>
      <c r="B14" s="167"/>
      <c r="C14" s="113"/>
      <c r="D14" s="114"/>
      <c r="E14" s="114"/>
      <c r="F14" s="113"/>
      <c r="G14" s="114"/>
      <c r="H14" s="114"/>
      <c r="I14" s="113"/>
      <c r="J14" s="114"/>
      <c r="K14" s="114"/>
      <c r="L14" s="113"/>
      <c r="M14" s="114"/>
      <c r="N14" s="114"/>
      <c r="O14" s="113"/>
      <c r="P14" s="114"/>
      <c r="Q14" s="114"/>
      <c r="R14" s="115"/>
      <c r="S14" s="116"/>
      <c r="T14" s="117"/>
      <c r="U14" s="118"/>
      <c r="V14" s="118"/>
      <c r="W14" s="119"/>
      <c r="X14" s="171"/>
    </row>
    <row r="17" spans="1:5" ht="20.100000000000001" customHeight="1">
      <c r="A17" s="64"/>
      <c r="B17" s="65" t="s">
        <v>11</v>
      </c>
      <c r="C17" s="66"/>
    </row>
    <row r="18" spans="1:5" ht="24.95" customHeight="1">
      <c r="A18" s="64" t="s">
        <v>12</v>
      </c>
      <c r="B18" s="70" t="str">
        <f>IF($X$3=1,$B$3,IF($X$5=1,$B$5,IF($X$7=1,$B$7,IF($X$9=1,$B$9,IF(X11=1,B11,IF(X13=1,B13,""))))))</f>
        <v>Brugger Daniel  (K)</v>
      </c>
      <c r="C18" s="66"/>
      <c r="E18" s="71"/>
    </row>
    <row r="19" spans="1:5" ht="24.95" customHeight="1">
      <c r="A19" s="64" t="s">
        <v>13</v>
      </c>
      <c r="B19" s="70" t="str">
        <f>IF($X$3=2,$B$3,IF($X$5=2,$B$5,IF($X$7=2,$B$7,IF($X$9=2,$B$9,IF(X11=2,B11,IF(X13=2,B13,""))))))</f>
        <v>Reif-Breitwieser Phillipp  (ST)</v>
      </c>
      <c r="C19" s="66"/>
      <c r="E19" s="71"/>
    </row>
    <row r="20" spans="1:5" ht="24.95" customHeight="1">
      <c r="A20" s="64" t="s">
        <v>14</v>
      </c>
      <c r="B20" s="70" t="str">
        <f>IF($X$3=3,$B$3,IF($X$5=3,$B$5,IF($X$7=3,$B$7,IF($X$9=3,$B$9,IF(X11=3,B11,IF(X13=3,B13,""))))))</f>
        <v>Korkisch Giselha  (W)</v>
      </c>
      <c r="C20" s="66"/>
      <c r="E20" s="71"/>
    </row>
    <row r="21" spans="1:5" ht="24.95" customHeight="1">
      <c r="A21" s="64" t="s">
        <v>15</v>
      </c>
      <c r="B21" s="70" t="str">
        <f>IF($X$3=4,$B$3,IF($X$5=4,$B$5,IF($X$7=4,$B$7,IF($X$9=4,$B$9,IF(X11=4,B11,IF(X13=4,B13,""))))))</f>
        <v>Riefler Daniel  (S)</v>
      </c>
      <c r="C21" s="66"/>
      <c r="E21" s="71"/>
    </row>
    <row r="22" spans="1:5" ht="24.95" customHeight="1">
      <c r="A22" s="64" t="s">
        <v>92</v>
      </c>
      <c r="B22" s="70" t="str">
        <f>IF($X$3=5,$B$3,IF($X$5=5,$B$5,IF($X$7=5,$B$7,IF($X$9=5,$B$9,IF(X11=5,B11,IF(X13=5,B13,""))))))</f>
        <v>Mayer Daniel  (NÖ)</v>
      </c>
      <c r="C22" s="66"/>
      <c r="E22" s="71"/>
    </row>
    <row r="23" spans="1:5" ht="24.95" customHeight="1">
      <c r="A23" s="64" t="s">
        <v>93</v>
      </c>
      <c r="B23" s="70" t="str">
        <f>IF($X$3=6,$B$3,IF($X$5=6,$B$5,IF($X$7=6,$B$7,IF($X$9=6,$B$9,IF(X11=6,B11,IF(X13=6,B13,""))))))</f>
        <v>SPIELFREI</v>
      </c>
      <c r="C23" s="66"/>
      <c r="E23" s="71"/>
    </row>
  </sheetData>
  <mergeCells count="23">
    <mergeCell ref="B11:B12"/>
    <mergeCell ref="L1:N2"/>
    <mergeCell ref="O1:Q2"/>
    <mergeCell ref="B1:B2"/>
    <mergeCell ref="C1:E2"/>
    <mergeCell ref="F1:H2"/>
    <mergeCell ref="I1:K2"/>
    <mergeCell ref="W1:W2"/>
    <mergeCell ref="B3:B4"/>
    <mergeCell ref="B5:B6"/>
    <mergeCell ref="B7:B8"/>
    <mergeCell ref="U1:U2"/>
    <mergeCell ref="B9:B10"/>
    <mergeCell ref="X1:X2"/>
    <mergeCell ref="R1:T2"/>
    <mergeCell ref="B13:B14"/>
    <mergeCell ref="X3:X4"/>
    <mergeCell ref="X5:X6"/>
    <mergeCell ref="X7:X8"/>
    <mergeCell ref="X9:X10"/>
    <mergeCell ref="X11:X12"/>
    <mergeCell ref="X13:X14"/>
    <mergeCell ref="V1:V2"/>
  </mergeCells>
  <phoneticPr fontId="0" type="noConversion"/>
  <printOptions horizontalCentered="1" verticalCentered="1" gridLinesSet="0"/>
  <pageMargins left="0.78740157480314965" right="0.78740157480314965" top="0.78740157480314965" bottom="0.78740157480314965" header="0.51181102362204722" footer="0.51181102362204722"/>
  <pageSetup paperSize="9" fitToHeight="0" orientation="landscape" horizontalDpi="4294967294" verticalDpi="4294967292" r:id="rId1"/>
  <headerFooter alignWithMargins="0"/>
  <colBreaks count="2" manualBreakCount="2">
    <brk id="65535" max="1048575" man="1"/>
    <brk id="65535" max="1048575" man="1"/>
  </col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3AE282-EE2F-44E5-949B-8AF823321A2A}">
  <sheetPr>
    <tabColor indexed="50"/>
  </sheetPr>
  <dimension ref="A1:G67"/>
  <sheetViews>
    <sheetView showGridLines="0" zoomScaleNormal="100" workbookViewId="0"/>
  </sheetViews>
  <sheetFormatPr defaultColWidth="12" defaultRowHeight="14.25"/>
  <cols>
    <col min="1" max="1" width="3.42578125" style="13" customWidth="1"/>
    <col min="2" max="7" width="19.7109375" style="2" customWidth="1"/>
    <col min="8" max="8" width="3.42578125" style="2" customWidth="1"/>
    <col min="9" max="16384" width="12" style="2"/>
  </cols>
  <sheetData>
    <row r="1" spans="1:6" ht="15" customHeight="1">
      <c r="A1" s="1" t="s">
        <v>136</v>
      </c>
    </row>
    <row r="2" spans="1:6" ht="15" customHeight="1">
      <c r="A2" s="1" t="s">
        <v>137</v>
      </c>
      <c r="E2" s="3" t="s">
        <v>0</v>
      </c>
      <c r="F2" s="4" t="s">
        <v>138</v>
      </c>
    </row>
    <row r="3" spans="1:6" ht="12" customHeight="1">
      <c r="A3" s="5"/>
      <c r="F3" s="4"/>
    </row>
    <row r="4" spans="1:6" ht="16.149999999999999" customHeight="1">
      <c r="A4" s="6">
        <v>1</v>
      </c>
      <c r="B4" s="2" t="s">
        <v>139</v>
      </c>
      <c r="F4" s="4" t="s">
        <v>2</v>
      </c>
    </row>
    <row r="5" spans="1:6" ht="16.149999999999999" customHeight="1">
      <c r="A5" s="6"/>
      <c r="B5" s="7"/>
      <c r="C5" s="2" t="s">
        <v>139</v>
      </c>
    </row>
    <row r="6" spans="1:6" ht="16.149999999999999" customHeight="1">
      <c r="A6" s="6">
        <v>2</v>
      </c>
      <c r="B6" s="8" t="s">
        <v>243</v>
      </c>
      <c r="C6" s="7"/>
    </row>
    <row r="7" spans="1:6" ht="16.149999999999999" customHeight="1">
      <c r="A7" s="6"/>
      <c r="B7" s="9"/>
      <c r="C7" s="8"/>
      <c r="D7" s="2" t="s">
        <v>139</v>
      </c>
    </row>
    <row r="8" spans="1:6" ht="16.149999999999999" customHeight="1">
      <c r="A8" s="6">
        <v>3</v>
      </c>
      <c r="B8" s="2" t="s">
        <v>245</v>
      </c>
      <c r="C8" s="8"/>
      <c r="D8" s="7"/>
    </row>
    <row r="9" spans="1:6" ht="16.149999999999999" customHeight="1">
      <c r="A9" s="6"/>
      <c r="B9" s="7"/>
      <c r="C9" s="8" t="s">
        <v>84</v>
      </c>
      <c r="D9" s="8"/>
    </row>
    <row r="10" spans="1:6" ht="16.149999999999999" customHeight="1">
      <c r="A10" s="6">
        <v>4</v>
      </c>
      <c r="B10" s="8" t="s">
        <v>84</v>
      </c>
      <c r="C10" s="9"/>
      <c r="D10" s="8"/>
    </row>
    <row r="11" spans="1:6" ht="16.149999999999999" customHeight="1">
      <c r="A11" s="6"/>
      <c r="B11" s="9"/>
      <c r="D11" s="8"/>
      <c r="E11" s="2" t="s">
        <v>139</v>
      </c>
    </row>
    <row r="12" spans="1:6" ht="16.149999999999999" customHeight="1">
      <c r="A12" s="6">
        <v>5</v>
      </c>
      <c r="B12" s="2" t="s">
        <v>140</v>
      </c>
      <c r="D12" s="8"/>
      <c r="E12" s="7"/>
    </row>
    <row r="13" spans="1:6" ht="16.149999999999999" customHeight="1">
      <c r="A13" s="6"/>
      <c r="B13" s="7"/>
      <c r="C13" s="2" t="s">
        <v>140</v>
      </c>
      <c r="D13" s="8"/>
      <c r="E13" s="8"/>
    </row>
    <row r="14" spans="1:6" ht="16.149999999999999" customHeight="1">
      <c r="A14" s="6">
        <v>6</v>
      </c>
      <c r="B14" s="8" t="s">
        <v>246</v>
      </c>
      <c r="C14" s="7"/>
      <c r="D14" s="8"/>
      <c r="E14" s="8"/>
    </row>
    <row r="15" spans="1:6" ht="16.149999999999999" customHeight="1">
      <c r="A15" s="6"/>
      <c r="B15" s="9"/>
      <c r="C15" s="8"/>
      <c r="D15" s="121" t="s">
        <v>140</v>
      </c>
      <c r="E15" s="8"/>
    </row>
    <row r="16" spans="1:6" ht="16.149999999999999" customHeight="1">
      <c r="A16" s="6">
        <v>7</v>
      </c>
      <c r="B16" s="2" t="s">
        <v>247</v>
      </c>
      <c r="C16" s="8"/>
      <c r="D16" s="9"/>
      <c r="E16" s="8"/>
    </row>
    <row r="17" spans="1:6" ht="16.149999999999999" customHeight="1">
      <c r="A17" s="6"/>
      <c r="B17" s="7"/>
      <c r="C17" s="8" t="s">
        <v>263</v>
      </c>
      <c r="E17" s="8"/>
    </row>
    <row r="18" spans="1:6" ht="16.149999999999999" customHeight="1">
      <c r="A18" s="6">
        <v>8</v>
      </c>
      <c r="B18" s="8" t="s">
        <v>263</v>
      </c>
      <c r="C18" s="9"/>
      <c r="E18" s="8"/>
    </row>
    <row r="19" spans="1:6" ht="16.149999999999999" customHeight="1">
      <c r="A19" s="6"/>
      <c r="B19" s="9"/>
      <c r="E19" s="8"/>
      <c r="F19" s="2" t="s">
        <v>139</v>
      </c>
    </row>
    <row r="20" spans="1:6" ht="16.149999999999999" customHeight="1">
      <c r="A20" s="6">
        <v>9</v>
      </c>
      <c r="B20" s="2" t="s">
        <v>141</v>
      </c>
      <c r="E20" s="8"/>
      <c r="F20" s="7"/>
    </row>
    <row r="21" spans="1:6" ht="16.149999999999999" customHeight="1">
      <c r="A21" s="6"/>
      <c r="B21" s="7"/>
      <c r="C21" s="2" t="s">
        <v>141</v>
      </c>
      <c r="E21" s="8"/>
      <c r="F21" s="8"/>
    </row>
    <row r="22" spans="1:6" ht="16.149999999999999" customHeight="1">
      <c r="A22" s="6">
        <v>10</v>
      </c>
      <c r="B22" s="8" t="s">
        <v>248</v>
      </c>
      <c r="C22" s="7"/>
      <c r="E22" s="8"/>
      <c r="F22" s="8"/>
    </row>
    <row r="23" spans="1:6" ht="16.149999999999999" customHeight="1">
      <c r="A23" s="6"/>
      <c r="B23" s="9"/>
      <c r="C23" s="8"/>
      <c r="D23" s="122" t="s">
        <v>142</v>
      </c>
      <c r="E23" s="8"/>
      <c r="F23" s="8"/>
    </row>
    <row r="24" spans="1:6" ht="16.149999999999999" customHeight="1">
      <c r="A24" s="6">
        <v>11</v>
      </c>
      <c r="B24" s="2" t="s">
        <v>249</v>
      </c>
      <c r="C24" s="8"/>
      <c r="D24" s="7"/>
      <c r="E24" s="8"/>
      <c r="F24" s="8"/>
    </row>
    <row r="25" spans="1:6" ht="16.149999999999999" customHeight="1">
      <c r="A25" s="6"/>
      <c r="B25" s="7"/>
      <c r="C25" s="10" t="s">
        <v>142</v>
      </c>
      <c r="D25" s="8"/>
      <c r="E25" s="8"/>
      <c r="F25" s="8"/>
    </row>
    <row r="26" spans="1:6" ht="16.149999999999999" customHeight="1">
      <c r="A26" s="6">
        <v>12</v>
      </c>
      <c r="B26" s="10" t="s">
        <v>142</v>
      </c>
      <c r="C26" s="9"/>
      <c r="D26" s="8"/>
      <c r="E26" s="8"/>
      <c r="F26" s="8"/>
    </row>
    <row r="27" spans="1:6" ht="16.149999999999999" customHeight="1">
      <c r="A27" s="6"/>
      <c r="B27" s="9"/>
      <c r="D27" s="8"/>
      <c r="E27" s="121" t="s">
        <v>142</v>
      </c>
      <c r="F27" s="8"/>
    </row>
    <row r="28" spans="1:6" ht="16.149999999999999" customHeight="1">
      <c r="A28" s="6">
        <v>13</v>
      </c>
      <c r="B28" s="2" t="s">
        <v>250</v>
      </c>
      <c r="D28" s="8"/>
      <c r="E28" s="9"/>
      <c r="F28" s="8"/>
    </row>
    <row r="29" spans="1:6" ht="16.149999999999999" customHeight="1">
      <c r="A29" s="6"/>
      <c r="B29" s="7"/>
      <c r="C29" s="2" t="s">
        <v>250</v>
      </c>
      <c r="D29" s="8"/>
      <c r="F29" s="8"/>
    </row>
    <row r="30" spans="1:6" ht="16.149999999999999" customHeight="1">
      <c r="A30" s="6">
        <v>14</v>
      </c>
      <c r="B30" s="8" t="s">
        <v>251</v>
      </c>
      <c r="C30" s="7"/>
      <c r="D30" s="8"/>
      <c r="F30" s="8"/>
    </row>
    <row r="31" spans="1:6" ht="16.149999999999999" customHeight="1">
      <c r="A31" s="6"/>
      <c r="B31" s="9"/>
      <c r="C31" s="8"/>
      <c r="D31" s="121" t="s">
        <v>250</v>
      </c>
      <c r="F31" s="8"/>
    </row>
    <row r="32" spans="1:6" ht="16.149999999999999" customHeight="1">
      <c r="A32" s="6">
        <v>15</v>
      </c>
      <c r="B32" s="2" t="s">
        <v>252</v>
      </c>
      <c r="C32" s="8"/>
      <c r="D32" s="9"/>
      <c r="F32" s="8"/>
    </row>
    <row r="33" spans="1:7" ht="16.149999999999999" customHeight="1">
      <c r="A33" s="6"/>
      <c r="B33" s="7"/>
      <c r="C33" s="8" t="s">
        <v>143</v>
      </c>
      <c r="F33" s="8"/>
    </row>
    <row r="34" spans="1:7" ht="16.149999999999999" customHeight="1">
      <c r="A34" s="6">
        <v>16</v>
      </c>
      <c r="B34" s="8" t="s">
        <v>143</v>
      </c>
      <c r="C34" s="9"/>
      <c r="F34" s="8"/>
    </row>
    <row r="35" spans="1:7" ht="16.149999999999999" customHeight="1" thickBot="1">
      <c r="A35" s="6"/>
      <c r="B35" s="9"/>
      <c r="F35" s="8"/>
      <c r="G35" s="19" t="s">
        <v>149</v>
      </c>
    </row>
    <row r="36" spans="1:7" ht="16.149999999999999" customHeight="1" thickTop="1">
      <c r="A36" s="6">
        <v>17</v>
      </c>
      <c r="B36" s="2" t="s">
        <v>144</v>
      </c>
      <c r="F36" s="8"/>
      <c r="G36" s="11"/>
    </row>
    <row r="37" spans="1:7" ht="16.149999999999999" customHeight="1">
      <c r="A37" s="6"/>
      <c r="B37" s="7"/>
      <c r="C37" s="2" t="s">
        <v>144</v>
      </c>
      <c r="F37" s="8"/>
      <c r="G37" s="12"/>
    </row>
    <row r="38" spans="1:7" ht="16.149999999999999" customHeight="1">
      <c r="A38" s="6">
        <v>18</v>
      </c>
      <c r="B38" s="8" t="s">
        <v>253</v>
      </c>
      <c r="C38" s="7"/>
      <c r="F38" s="8"/>
      <c r="G38" s="12"/>
    </row>
    <row r="39" spans="1:7" ht="16.149999999999999" customHeight="1">
      <c r="A39" s="6"/>
      <c r="B39" s="9"/>
      <c r="C39" s="8"/>
      <c r="D39" s="2" t="s">
        <v>144</v>
      </c>
      <c r="F39" s="8"/>
      <c r="G39" s="12"/>
    </row>
    <row r="40" spans="1:7" ht="16.149999999999999" customHeight="1">
      <c r="A40" s="6">
        <v>19</v>
      </c>
      <c r="B40" s="2" t="s">
        <v>254</v>
      </c>
      <c r="C40" s="8"/>
      <c r="D40" s="7"/>
      <c r="F40" s="8"/>
      <c r="G40" s="12"/>
    </row>
    <row r="41" spans="1:7" ht="16.149999999999999" customHeight="1">
      <c r="A41" s="6"/>
      <c r="B41" s="7"/>
      <c r="C41" s="121" t="s">
        <v>254</v>
      </c>
      <c r="D41" s="8"/>
      <c r="F41" s="8"/>
      <c r="G41" s="12"/>
    </row>
    <row r="42" spans="1:7" ht="16.149999999999999" customHeight="1">
      <c r="A42" s="6">
        <v>20</v>
      </c>
      <c r="B42" s="8" t="s">
        <v>255</v>
      </c>
      <c r="C42" s="9"/>
      <c r="D42" s="8"/>
      <c r="F42" s="8"/>
      <c r="G42" s="12"/>
    </row>
    <row r="43" spans="1:7" ht="16.149999999999999" customHeight="1">
      <c r="A43" s="6"/>
      <c r="B43" s="9"/>
      <c r="D43" s="8"/>
      <c r="E43" s="10" t="s">
        <v>256</v>
      </c>
      <c r="F43" s="8"/>
      <c r="G43" s="12"/>
    </row>
    <row r="44" spans="1:7" ht="16.149999999999999" customHeight="1">
      <c r="A44" s="6">
        <v>21</v>
      </c>
      <c r="B44" s="2" t="s">
        <v>145</v>
      </c>
      <c r="D44" s="8"/>
      <c r="E44" s="7"/>
      <c r="F44" s="8"/>
      <c r="G44" s="12"/>
    </row>
    <row r="45" spans="1:7" ht="16.149999999999999" customHeight="1">
      <c r="A45" s="6"/>
      <c r="B45" s="7"/>
      <c r="C45" s="10" t="s">
        <v>256</v>
      </c>
      <c r="D45" s="8"/>
      <c r="E45" s="8"/>
      <c r="F45" s="8"/>
      <c r="G45" s="12"/>
    </row>
    <row r="46" spans="1:7" ht="16.149999999999999" customHeight="1">
      <c r="A46" s="6">
        <v>22</v>
      </c>
      <c r="B46" s="10" t="s">
        <v>256</v>
      </c>
      <c r="C46" s="7"/>
      <c r="D46" s="8"/>
      <c r="E46" s="8"/>
      <c r="F46" s="8"/>
      <c r="G46" s="12"/>
    </row>
    <row r="47" spans="1:7" ht="16.149999999999999" customHeight="1">
      <c r="A47" s="6"/>
      <c r="B47" s="9"/>
      <c r="C47" s="8"/>
      <c r="D47" s="10" t="s">
        <v>256</v>
      </c>
      <c r="E47" s="8"/>
      <c r="F47" s="8"/>
      <c r="G47" s="12"/>
    </row>
    <row r="48" spans="1:7" ht="16.149999999999999" customHeight="1">
      <c r="A48" s="6">
        <v>23</v>
      </c>
      <c r="B48" s="2" t="s">
        <v>257</v>
      </c>
      <c r="C48" s="8"/>
      <c r="D48" s="9"/>
      <c r="E48" s="8"/>
      <c r="F48" s="8"/>
      <c r="G48" s="12"/>
    </row>
    <row r="49" spans="1:7" ht="16.149999999999999" customHeight="1">
      <c r="A49" s="6"/>
      <c r="B49" s="7"/>
      <c r="C49" s="121" t="s">
        <v>257</v>
      </c>
      <c r="E49" s="8"/>
      <c r="F49" s="8"/>
      <c r="G49" s="12"/>
    </row>
    <row r="50" spans="1:7" ht="16.149999999999999" customHeight="1">
      <c r="A50" s="6">
        <v>24</v>
      </c>
      <c r="B50" s="8" t="s">
        <v>146</v>
      </c>
      <c r="C50" s="9"/>
      <c r="E50" s="8"/>
      <c r="F50" s="8"/>
      <c r="G50" s="12"/>
    </row>
    <row r="51" spans="1:7" ht="16.149999999999999" customHeight="1">
      <c r="A51" s="6"/>
      <c r="B51" s="9"/>
      <c r="E51" s="8"/>
      <c r="F51" s="8" t="s">
        <v>149</v>
      </c>
      <c r="G51" s="12"/>
    </row>
    <row r="52" spans="1:7" ht="16.149999999999999" customHeight="1">
      <c r="A52" s="6">
        <v>25</v>
      </c>
      <c r="B52" s="2" t="s">
        <v>147</v>
      </c>
      <c r="E52" s="8"/>
      <c r="F52" s="9"/>
      <c r="G52" s="12"/>
    </row>
    <row r="53" spans="1:7" ht="16.149999999999999" customHeight="1">
      <c r="A53" s="6"/>
      <c r="B53" s="7"/>
      <c r="C53" s="2" t="s">
        <v>147</v>
      </c>
      <c r="E53" s="8"/>
      <c r="G53" s="12"/>
    </row>
    <row r="54" spans="1:7" ht="16.149999999999999" customHeight="1">
      <c r="A54" s="6">
        <v>26</v>
      </c>
      <c r="B54" s="8" t="s">
        <v>258</v>
      </c>
      <c r="C54" s="7"/>
      <c r="E54" s="8"/>
      <c r="G54" s="12"/>
    </row>
    <row r="55" spans="1:7" ht="16.149999999999999" customHeight="1">
      <c r="A55" s="6"/>
      <c r="B55" s="9"/>
      <c r="C55" s="8"/>
      <c r="D55" s="122" t="s">
        <v>148</v>
      </c>
      <c r="E55" s="8"/>
      <c r="G55" s="12"/>
    </row>
    <row r="56" spans="1:7" ht="16.149999999999999" customHeight="1">
      <c r="A56" s="6">
        <v>27</v>
      </c>
      <c r="B56" s="2" t="s">
        <v>259</v>
      </c>
      <c r="C56" s="8"/>
      <c r="D56" s="7"/>
      <c r="E56" s="8"/>
      <c r="G56" s="12"/>
    </row>
    <row r="57" spans="1:7" ht="16.149999999999999" customHeight="1">
      <c r="A57" s="6"/>
      <c r="B57" s="7"/>
      <c r="C57" s="10" t="s">
        <v>148</v>
      </c>
      <c r="D57" s="8"/>
      <c r="E57" s="8"/>
      <c r="G57" s="12"/>
    </row>
    <row r="58" spans="1:7" ht="16.149999999999999" customHeight="1">
      <c r="A58" s="6">
        <v>28</v>
      </c>
      <c r="B58" s="10" t="s">
        <v>148</v>
      </c>
      <c r="C58" s="9"/>
      <c r="D58" s="8"/>
      <c r="E58" s="8"/>
      <c r="G58" s="12"/>
    </row>
    <row r="59" spans="1:7" ht="16.149999999999999" customHeight="1">
      <c r="A59" s="6"/>
      <c r="B59" s="9"/>
      <c r="D59" s="8"/>
      <c r="E59" s="8" t="s">
        <v>149</v>
      </c>
      <c r="G59" s="12"/>
    </row>
    <row r="60" spans="1:7" ht="16.149999999999999" customHeight="1">
      <c r="A60" s="6">
        <v>29</v>
      </c>
      <c r="B60" s="2" t="s">
        <v>260</v>
      </c>
      <c r="D60" s="8"/>
      <c r="E60" s="9"/>
      <c r="G60" s="12"/>
    </row>
    <row r="61" spans="1:7" ht="16.149999999999999" customHeight="1">
      <c r="A61" s="6"/>
      <c r="B61" s="7"/>
      <c r="C61" s="2" t="s">
        <v>260</v>
      </c>
      <c r="D61" s="8"/>
      <c r="G61" s="12"/>
    </row>
    <row r="62" spans="1:7" ht="16.149999999999999" customHeight="1">
      <c r="A62" s="6">
        <v>30</v>
      </c>
      <c r="B62" s="8" t="s">
        <v>261</v>
      </c>
      <c r="C62" s="7"/>
      <c r="D62" s="8"/>
      <c r="G62" s="12"/>
    </row>
    <row r="63" spans="1:7" ht="16.149999999999999" customHeight="1">
      <c r="A63" s="6"/>
      <c r="B63" s="9"/>
      <c r="C63" s="8"/>
      <c r="D63" s="8" t="s">
        <v>149</v>
      </c>
      <c r="G63" s="12"/>
    </row>
    <row r="64" spans="1:7" ht="16.149999999999999" customHeight="1">
      <c r="A64" s="6">
        <v>31</v>
      </c>
      <c r="B64" s="2" t="s">
        <v>243</v>
      </c>
      <c r="C64" s="8"/>
      <c r="D64" s="9"/>
      <c r="G64" s="12"/>
    </row>
    <row r="65" spans="1:7" ht="16.149999999999999" customHeight="1">
      <c r="A65" s="6"/>
      <c r="B65" s="7"/>
      <c r="C65" s="8" t="s">
        <v>149</v>
      </c>
      <c r="G65" s="12"/>
    </row>
    <row r="66" spans="1:7" ht="16.149999999999999" customHeight="1">
      <c r="A66" s="6">
        <v>32</v>
      </c>
      <c r="B66" s="8" t="s">
        <v>149</v>
      </c>
      <c r="C66" s="9"/>
      <c r="G66" s="12"/>
    </row>
    <row r="67" spans="1:7" ht="11.1" customHeight="1">
      <c r="B67" s="9"/>
      <c r="C67" s="12"/>
      <c r="D67" s="12"/>
      <c r="E67" s="12"/>
      <c r="G67" s="12"/>
    </row>
  </sheetData>
  <phoneticPr fontId="2" type="noConversion"/>
  <printOptions horizontalCentered="1" verticalCentered="1" gridLinesSet="0"/>
  <pageMargins left="0.51181102362204722" right="0.51181102362204722" top="0.39370078740157483" bottom="0.39370078740157483" header="0.51181102362204722" footer="0.51181102362204722"/>
  <pageSetup paperSize="9" scale="73" fitToHeight="2" orientation="portrait" horizontalDpi="4294967294" verticalDpi="4294967292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D40341-E8F0-4774-8E1F-FCBE775D6AEB}">
  <dimension ref="A1:H130"/>
  <sheetViews>
    <sheetView showGridLines="0" zoomScaleNormal="100" workbookViewId="0"/>
  </sheetViews>
  <sheetFormatPr defaultColWidth="12" defaultRowHeight="14.25"/>
  <cols>
    <col min="1" max="1" width="3" style="13" customWidth="1"/>
    <col min="2" max="8" width="17.7109375" style="2" customWidth="1"/>
    <col min="9" max="16384" width="12" style="2"/>
  </cols>
  <sheetData>
    <row r="1" spans="1:6" ht="15" customHeight="1">
      <c r="A1" s="1" t="s">
        <v>136</v>
      </c>
    </row>
    <row r="2" spans="1:6" ht="15" customHeight="1">
      <c r="A2" s="1" t="s">
        <v>137</v>
      </c>
      <c r="E2" s="3" t="s">
        <v>0</v>
      </c>
      <c r="F2" s="4" t="s">
        <v>33</v>
      </c>
    </row>
    <row r="3" spans="1:6" ht="12" customHeight="1">
      <c r="A3" s="5"/>
    </row>
    <row r="4" spans="1:6" ht="16.5" customHeight="1">
      <c r="A4" s="6">
        <v>1</v>
      </c>
    </row>
    <row r="5" spans="1:6" ht="16.5" customHeight="1">
      <c r="A5" s="6"/>
      <c r="B5" s="7"/>
      <c r="C5" s="2" t="s">
        <v>34</v>
      </c>
    </row>
    <row r="6" spans="1:6" ht="16.5" customHeight="1">
      <c r="A6" s="6">
        <v>2</v>
      </c>
      <c r="B6" s="8"/>
      <c r="C6" s="7"/>
    </row>
    <row r="7" spans="1:6" ht="16.5" customHeight="1">
      <c r="A7" s="6"/>
      <c r="B7" s="9"/>
      <c r="C7" s="8"/>
      <c r="D7" s="2" t="s">
        <v>34</v>
      </c>
    </row>
    <row r="8" spans="1:6" ht="16.5" customHeight="1">
      <c r="A8" s="6">
        <v>3</v>
      </c>
      <c r="C8" s="8"/>
      <c r="D8" s="7"/>
    </row>
    <row r="9" spans="1:6" ht="16.5" customHeight="1">
      <c r="A9" s="6"/>
      <c r="B9" s="7"/>
      <c r="C9" s="8" t="s">
        <v>229</v>
      </c>
      <c r="D9" s="8"/>
    </row>
    <row r="10" spans="1:6" ht="16.5" customHeight="1">
      <c r="A10" s="6">
        <v>4</v>
      </c>
      <c r="B10" s="8"/>
      <c r="C10" s="9"/>
      <c r="D10" s="8"/>
    </row>
    <row r="11" spans="1:6" ht="16.5" customHeight="1">
      <c r="A11" s="6"/>
      <c r="B11" s="9"/>
      <c r="D11" s="8"/>
      <c r="E11" s="2" t="s">
        <v>34</v>
      </c>
    </row>
    <row r="12" spans="1:6" ht="16.5" customHeight="1">
      <c r="A12" s="6">
        <v>5</v>
      </c>
      <c r="D12" s="8"/>
      <c r="E12" s="7"/>
    </row>
    <row r="13" spans="1:6" ht="16.5" customHeight="1">
      <c r="A13" s="6"/>
      <c r="B13" s="7"/>
      <c r="C13" s="2" t="s">
        <v>35</v>
      </c>
      <c r="D13" s="8"/>
      <c r="E13" s="8"/>
    </row>
    <row r="14" spans="1:6" ht="16.5" customHeight="1">
      <c r="A14" s="6">
        <v>6</v>
      </c>
      <c r="B14" s="8"/>
      <c r="C14" s="7"/>
      <c r="D14" s="8"/>
      <c r="E14" s="8"/>
    </row>
    <row r="15" spans="1:6" ht="16.5" customHeight="1">
      <c r="A15" s="6"/>
      <c r="B15" s="9"/>
      <c r="C15" s="8"/>
      <c r="D15" s="2" t="s">
        <v>35</v>
      </c>
      <c r="E15" s="8"/>
    </row>
    <row r="16" spans="1:6" ht="16.5" customHeight="1">
      <c r="A16" s="6">
        <v>7</v>
      </c>
      <c r="C16" s="8"/>
      <c r="D16" s="9"/>
      <c r="E16" s="8"/>
    </row>
    <row r="17" spans="1:6" ht="16.5" customHeight="1">
      <c r="A17" s="6"/>
      <c r="B17" s="7"/>
      <c r="C17" s="10" t="s">
        <v>36</v>
      </c>
      <c r="E17" s="8"/>
    </row>
    <row r="18" spans="1:6" ht="16.5" customHeight="1">
      <c r="A18" s="6">
        <v>8</v>
      </c>
      <c r="B18" s="8"/>
      <c r="C18" s="9"/>
      <c r="E18" s="8"/>
    </row>
    <row r="19" spans="1:6" ht="16.5" customHeight="1">
      <c r="A19" s="6"/>
      <c r="B19" s="9"/>
      <c r="E19" s="8"/>
      <c r="F19" s="2" t="s">
        <v>34</v>
      </c>
    </row>
    <row r="20" spans="1:6" ht="16.5" customHeight="1">
      <c r="A20" s="6">
        <v>9</v>
      </c>
      <c r="B20" s="2" t="s">
        <v>37</v>
      </c>
      <c r="E20" s="8"/>
      <c r="F20" s="7"/>
    </row>
    <row r="21" spans="1:6" ht="16.5" customHeight="1">
      <c r="A21" s="6"/>
      <c r="B21" s="7"/>
      <c r="C21" s="2" t="s">
        <v>37</v>
      </c>
      <c r="E21" s="8"/>
      <c r="F21" s="8"/>
    </row>
    <row r="22" spans="1:6" ht="16.5" customHeight="1">
      <c r="A22" s="6">
        <v>10</v>
      </c>
      <c r="B22" s="8" t="s">
        <v>215</v>
      </c>
      <c r="C22" s="7"/>
      <c r="E22" s="8"/>
      <c r="F22" s="8"/>
    </row>
    <row r="23" spans="1:6" ht="16.5" customHeight="1">
      <c r="A23" s="6"/>
      <c r="B23" s="9"/>
      <c r="C23" s="8"/>
      <c r="D23" s="2" t="s">
        <v>37</v>
      </c>
      <c r="E23" s="8"/>
      <c r="F23" s="8"/>
    </row>
    <row r="24" spans="1:6" ht="16.5" customHeight="1">
      <c r="A24" s="6">
        <v>11</v>
      </c>
      <c r="C24" s="8"/>
      <c r="D24" s="7"/>
      <c r="E24" s="8"/>
      <c r="F24" s="8"/>
    </row>
    <row r="25" spans="1:6" ht="16.5" customHeight="1">
      <c r="A25" s="6"/>
      <c r="B25" s="7"/>
      <c r="C25" s="8" t="s">
        <v>38</v>
      </c>
      <c r="D25" s="8"/>
      <c r="E25" s="8"/>
      <c r="F25" s="8"/>
    </row>
    <row r="26" spans="1:6" ht="16.5" customHeight="1">
      <c r="A26" s="6">
        <v>12</v>
      </c>
      <c r="B26" s="10"/>
      <c r="C26" s="9"/>
      <c r="D26" s="8"/>
      <c r="E26" s="8"/>
      <c r="F26" s="8"/>
    </row>
    <row r="27" spans="1:6" ht="16.5" customHeight="1">
      <c r="A27" s="6"/>
      <c r="B27" s="9"/>
      <c r="D27" s="8"/>
      <c r="E27" s="2" t="s">
        <v>37</v>
      </c>
      <c r="F27" s="8"/>
    </row>
    <row r="28" spans="1:6" ht="16.5" customHeight="1">
      <c r="A28" s="6">
        <v>13</v>
      </c>
      <c r="D28" s="8"/>
      <c r="E28" s="9"/>
      <c r="F28" s="8"/>
    </row>
    <row r="29" spans="1:6" ht="16.5" customHeight="1">
      <c r="A29" s="6"/>
      <c r="B29" s="7"/>
      <c r="C29" s="2" t="s">
        <v>39</v>
      </c>
      <c r="D29" s="8"/>
      <c r="F29" s="8"/>
    </row>
    <row r="30" spans="1:6" ht="16.5" customHeight="1">
      <c r="A30" s="6">
        <v>14</v>
      </c>
      <c r="B30" s="8"/>
      <c r="C30" s="7"/>
      <c r="D30" s="8"/>
      <c r="F30" s="8"/>
    </row>
    <row r="31" spans="1:6" ht="16.5" customHeight="1">
      <c r="A31" s="6"/>
      <c r="B31" s="9"/>
      <c r="C31" s="8"/>
      <c r="D31" s="10" t="s">
        <v>40</v>
      </c>
      <c r="F31" s="8"/>
    </row>
    <row r="32" spans="1:6" ht="16.5" customHeight="1">
      <c r="A32" s="6">
        <v>15</v>
      </c>
      <c r="C32" s="8"/>
      <c r="D32" s="9"/>
      <c r="F32" s="8"/>
    </row>
    <row r="33" spans="1:7" ht="16.5" customHeight="1">
      <c r="A33" s="6"/>
      <c r="B33" s="7"/>
      <c r="C33" s="10" t="s">
        <v>40</v>
      </c>
      <c r="F33" s="8"/>
    </row>
    <row r="34" spans="1:7" ht="16.5" customHeight="1">
      <c r="A34" s="6">
        <v>16</v>
      </c>
      <c r="B34" s="8"/>
      <c r="C34" s="9"/>
      <c r="F34" s="8"/>
    </row>
    <row r="35" spans="1:7" ht="16.5" customHeight="1">
      <c r="A35" s="6"/>
      <c r="B35" s="9"/>
      <c r="F35" s="8"/>
      <c r="G35" s="2" t="s">
        <v>34</v>
      </c>
    </row>
    <row r="36" spans="1:7" ht="16.5" customHeight="1">
      <c r="A36" s="6">
        <v>17</v>
      </c>
      <c r="F36" s="8"/>
      <c r="G36" s="7"/>
    </row>
    <row r="37" spans="1:7" ht="16.5" customHeight="1">
      <c r="A37" s="6"/>
      <c r="B37" s="7"/>
      <c r="C37" s="2" t="s">
        <v>41</v>
      </c>
      <c r="F37" s="8"/>
      <c r="G37" s="8"/>
    </row>
    <row r="38" spans="1:7" ht="16.5" customHeight="1">
      <c r="A38" s="6">
        <v>18</v>
      </c>
      <c r="B38" s="8"/>
      <c r="C38" s="7"/>
      <c r="F38" s="8"/>
      <c r="G38" s="8"/>
    </row>
    <row r="39" spans="1:7" ht="16.5" customHeight="1">
      <c r="A39" s="6"/>
      <c r="B39" s="9"/>
      <c r="C39" s="8"/>
      <c r="D39" s="10" t="s">
        <v>216</v>
      </c>
      <c r="F39" s="8"/>
      <c r="G39" s="8"/>
    </row>
    <row r="40" spans="1:7" ht="16.5" customHeight="1">
      <c r="A40" s="6">
        <v>19</v>
      </c>
      <c r="C40" s="8"/>
      <c r="D40" s="7"/>
      <c r="F40" s="8"/>
      <c r="G40" s="8"/>
    </row>
    <row r="41" spans="1:7" ht="16.5" customHeight="1">
      <c r="A41" s="6"/>
      <c r="B41" s="7"/>
      <c r="C41" s="10" t="s">
        <v>216</v>
      </c>
      <c r="D41" s="8"/>
      <c r="F41" s="8"/>
      <c r="G41" s="8"/>
    </row>
    <row r="42" spans="1:7" ht="16.5" customHeight="1">
      <c r="A42" s="6">
        <v>20</v>
      </c>
      <c r="B42" s="8"/>
      <c r="C42" s="9"/>
      <c r="D42" s="8"/>
      <c r="F42" s="8"/>
      <c r="G42" s="8"/>
    </row>
    <row r="43" spans="1:7" ht="16.5" customHeight="1">
      <c r="A43" s="6"/>
      <c r="B43" s="9"/>
      <c r="D43" s="8"/>
      <c r="E43" s="10" t="s">
        <v>216</v>
      </c>
      <c r="F43" s="8"/>
      <c r="G43" s="8"/>
    </row>
    <row r="44" spans="1:7" ht="16.5" customHeight="1">
      <c r="A44" s="6">
        <v>21</v>
      </c>
      <c r="D44" s="8"/>
      <c r="E44" s="7"/>
      <c r="F44" s="8"/>
      <c r="G44" s="8"/>
    </row>
    <row r="45" spans="1:7" ht="16.5" customHeight="1">
      <c r="A45" s="6"/>
      <c r="B45" s="7"/>
      <c r="C45" s="2" t="s">
        <v>42</v>
      </c>
      <c r="D45" s="8"/>
      <c r="E45" s="8"/>
      <c r="F45" s="8"/>
      <c r="G45" s="8"/>
    </row>
    <row r="46" spans="1:7" ht="16.5" customHeight="1">
      <c r="A46" s="6">
        <v>22</v>
      </c>
      <c r="B46" s="10"/>
      <c r="C46" s="7"/>
      <c r="D46" s="8"/>
      <c r="E46" s="8"/>
      <c r="F46" s="8"/>
      <c r="G46" s="8"/>
    </row>
    <row r="47" spans="1:7" ht="16.5" customHeight="1">
      <c r="A47" s="6"/>
      <c r="B47" s="9"/>
      <c r="C47" s="8"/>
      <c r="D47" s="2" t="s">
        <v>42</v>
      </c>
      <c r="E47" s="8"/>
      <c r="F47" s="8"/>
      <c r="G47" s="8"/>
    </row>
    <row r="48" spans="1:7" ht="16.5" customHeight="1">
      <c r="A48" s="6">
        <v>23</v>
      </c>
      <c r="B48" s="2" t="s">
        <v>43</v>
      </c>
      <c r="C48" s="8"/>
      <c r="D48" s="9"/>
      <c r="E48" s="8"/>
      <c r="F48" s="8"/>
      <c r="G48" s="8"/>
    </row>
    <row r="49" spans="1:7" ht="16.5" customHeight="1">
      <c r="A49" s="6"/>
      <c r="B49" s="7"/>
      <c r="C49" s="2" t="s">
        <v>43</v>
      </c>
      <c r="E49" s="8"/>
      <c r="F49" s="8"/>
      <c r="G49" s="8"/>
    </row>
    <row r="50" spans="1:7" ht="16.5" customHeight="1">
      <c r="A50" s="6">
        <v>24</v>
      </c>
      <c r="B50" s="8" t="s">
        <v>44</v>
      </c>
      <c r="C50" s="9"/>
      <c r="E50" s="8"/>
      <c r="F50" s="8"/>
      <c r="G50" s="8"/>
    </row>
    <row r="51" spans="1:7" ht="16.5" customHeight="1">
      <c r="A51" s="6"/>
      <c r="B51" s="9"/>
      <c r="E51" s="8"/>
      <c r="F51" s="10" t="s">
        <v>48</v>
      </c>
      <c r="G51" s="8"/>
    </row>
    <row r="52" spans="1:7" ht="16.5" customHeight="1">
      <c r="A52" s="6">
        <v>25</v>
      </c>
      <c r="E52" s="8"/>
      <c r="F52" s="9"/>
      <c r="G52" s="8"/>
    </row>
    <row r="53" spans="1:7" ht="16.5" customHeight="1">
      <c r="A53" s="6"/>
      <c r="B53" s="7"/>
      <c r="C53" s="2" t="s">
        <v>45</v>
      </c>
      <c r="E53" s="8"/>
      <c r="G53" s="8"/>
    </row>
    <row r="54" spans="1:7" ht="16.5" customHeight="1">
      <c r="A54" s="6">
        <v>26</v>
      </c>
      <c r="B54" s="8"/>
      <c r="C54" s="7"/>
      <c r="E54" s="8"/>
      <c r="G54" s="8"/>
    </row>
    <row r="55" spans="1:7" ht="16.5" customHeight="1">
      <c r="A55" s="6"/>
      <c r="B55" s="9"/>
      <c r="C55" s="8"/>
      <c r="D55" s="8" t="s">
        <v>46</v>
      </c>
      <c r="E55" s="8"/>
      <c r="G55" s="8"/>
    </row>
    <row r="56" spans="1:7" ht="16.5" customHeight="1">
      <c r="A56" s="6">
        <v>27</v>
      </c>
      <c r="C56" s="8"/>
      <c r="D56" s="7"/>
      <c r="E56" s="8"/>
      <c r="G56" s="8"/>
    </row>
    <row r="57" spans="1:7" ht="16.5" customHeight="1">
      <c r="A57" s="6"/>
      <c r="B57" s="7"/>
      <c r="C57" s="8" t="s">
        <v>46</v>
      </c>
      <c r="D57" s="8"/>
      <c r="E57" s="8"/>
      <c r="G57" s="8"/>
    </row>
    <row r="58" spans="1:7" ht="16.5" customHeight="1">
      <c r="A58" s="6">
        <v>28</v>
      </c>
      <c r="B58" s="10"/>
      <c r="C58" s="9"/>
      <c r="D58" s="8"/>
      <c r="E58" s="8"/>
      <c r="G58" s="8"/>
    </row>
    <row r="59" spans="1:7" ht="16.5" customHeight="1">
      <c r="A59" s="6"/>
      <c r="B59" s="9"/>
      <c r="D59" s="8"/>
      <c r="E59" s="10" t="s">
        <v>48</v>
      </c>
      <c r="G59" s="8"/>
    </row>
    <row r="60" spans="1:7" ht="16.5" customHeight="1">
      <c r="A60" s="6">
        <v>29</v>
      </c>
      <c r="D60" s="8"/>
      <c r="E60" s="9"/>
      <c r="G60" s="8"/>
    </row>
    <row r="61" spans="1:7" ht="16.5" customHeight="1">
      <c r="A61" s="6"/>
      <c r="B61" s="7"/>
      <c r="C61" s="2" t="s">
        <v>47</v>
      </c>
      <c r="D61" s="8"/>
      <c r="G61" s="8"/>
    </row>
    <row r="62" spans="1:7" ht="16.5" customHeight="1">
      <c r="A62" s="6">
        <v>30</v>
      </c>
      <c r="B62" s="8"/>
      <c r="C62" s="7"/>
      <c r="D62" s="8"/>
      <c r="G62" s="8"/>
    </row>
    <row r="63" spans="1:7" ht="16.5" customHeight="1">
      <c r="A63" s="6"/>
      <c r="B63" s="9"/>
      <c r="C63" s="8"/>
      <c r="D63" s="10" t="s">
        <v>48</v>
      </c>
      <c r="G63" s="8"/>
    </row>
    <row r="64" spans="1:7" ht="16.5" customHeight="1">
      <c r="A64" s="6">
        <v>31</v>
      </c>
      <c r="C64" s="8"/>
      <c r="D64" s="9"/>
      <c r="G64" s="8"/>
    </row>
    <row r="65" spans="1:8" ht="16.5" customHeight="1">
      <c r="A65" s="6"/>
      <c r="B65" s="7"/>
      <c r="C65" s="10" t="s">
        <v>48</v>
      </c>
      <c r="G65" s="8"/>
    </row>
    <row r="66" spans="1:8" ht="16.5" customHeight="1">
      <c r="A66" s="6">
        <v>32</v>
      </c>
      <c r="B66" s="10"/>
      <c r="C66" s="9"/>
      <c r="G66" s="8"/>
    </row>
    <row r="67" spans="1:8" ht="16.5" customHeight="1">
      <c r="G67" s="8"/>
    </row>
    <row r="68" spans="1:8" ht="16.5" customHeight="1">
      <c r="A68" s="6">
        <v>33</v>
      </c>
      <c r="G68" s="8"/>
      <c r="H68" s="2" t="s">
        <v>34</v>
      </c>
    </row>
    <row r="69" spans="1:8" ht="16.5" customHeight="1">
      <c r="A69" s="6"/>
      <c r="B69" s="7"/>
      <c r="C69" s="2" t="s">
        <v>49</v>
      </c>
      <c r="G69" s="8"/>
    </row>
    <row r="70" spans="1:8" ht="16.5" customHeight="1">
      <c r="A70" s="6">
        <v>34</v>
      </c>
      <c r="B70" s="8"/>
      <c r="C70" s="7"/>
      <c r="G70" s="8"/>
    </row>
    <row r="71" spans="1:8" ht="16.5" customHeight="1">
      <c r="A71" s="6"/>
      <c r="B71" s="9"/>
      <c r="C71" s="8"/>
      <c r="D71" s="2" t="s">
        <v>49</v>
      </c>
      <c r="G71" s="8"/>
    </row>
    <row r="72" spans="1:8" ht="16.5" customHeight="1">
      <c r="A72" s="6">
        <v>35</v>
      </c>
      <c r="C72" s="8"/>
      <c r="D72" s="7"/>
      <c r="G72" s="8"/>
    </row>
    <row r="73" spans="1:8" ht="16.5" customHeight="1">
      <c r="A73" s="6"/>
      <c r="B73" s="7"/>
      <c r="C73" s="10" t="s">
        <v>238</v>
      </c>
      <c r="D73" s="8"/>
      <c r="G73" s="8"/>
    </row>
    <row r="74" spans="1:8" ht="16.5" customHeight="1">
      <c r="A74" s="6">
        <v>36</v>
      </c>
      <c r="B74" s="8"/>
      <c r="C74" s="9"/>
      <c r="D74" s="8"/>
      <c r="G74" s="8"/>
    </row>
    <row r="75" spans="1:8" ht="16.5" customHeight="1">
      <c r="A75" s="6"/>
      <c r="B75" s="9"/>
      <c r="D75" s="8"/>
      <c r="E75" s="2" t="s">
        <v>50</v>
      </c>
      <c r="G75" s="8"/>
    </row>
    <row r="76" spans="1:8" ht="16.5" customHeight="1">
      <c r="A76" s="6">
        <v>37</v>
      </c>
      <c r="D76" s="8"/>
      <c r="E76" s="7"/>
      <c r="G76" s="8"/>
    </row>
    <row r="77" spans="1:8" ht="16.5" customHeight="1">
      <c r="A77" s="6"/>
      <c r="B77" s="7"/>
      <c r="C77" s="2" t="s">
        <v>50</v>
      </c>
      <c r="D77" s="8"/>
      <c r="E77" s="8"/>
      <c r="G77" s="8"/>
    </row>
    <row r="78" spans="1:8" ht="16.5" customHeight="1">
      <c r="A78" s="6">
        <v>38</v>
      </c>
      <c r="B78" s="8"/>
      <c r="C78" s="7"/>
      <c r="D78" s="8"/>
      <c r="E78" s="8"/>
      <c r="G78" s="8"/>
    </row>
    <row r="79" spans="1:8" ht="16.5" customHeight="1">
      <c r="A79" s="6"/>
      <c r="B79" s="9"/>
      <c r="C79" s="8"/>
      <c r="D79" s="2" t="s">
        <v>50</v>
      </c>
      <c r="E79" s="8"/>
      <c r="G79" s="8"/>
    </row>
    <row r="80" spans="1:8" ht="16.5" customHeight="1">
      <c r="A80" s="6">
        <v>39</v>
      </c>
      <c r="C80" s="8"/>
      <c r="D80" s="9"/>
      <c r="E80" s="8"/>
      <c r="G80" s="8"/>
    </row>
    <row r="81" spans="1:7" ht="16.5" customHeight="1">
      <c r="A81" s="6"/>
      <c r="B81" s="7"/>
      <c r="C81" s="10" t="s">
        <v>51</v>
      </c>
      <c r="E81" s="8"/>
      <c r="G81" s="8"/>
    </row>
    <row r="82" spans="1:7" ht="16.5" customHeight="1">
      <c r="A82" s="6">
        <v>40</v>
      </c>
      <c r="B82" s="8"/>
      <c r="C82" s="9"/>
      <c r="E82" s="8"/>
      <c r="G82" s="8"/>
    </row>
    <row r="83" spans="1:7" ht="16.5" customHeight="1">
      <c r="A83" s="6"/>
      <c r="B83" s="9"/>
      <c r="E83" s="8"/>
      <c r="F83" s="8" t="s">
        <v>54</v>
      </c>
      <c r="G83" s="8"/>
    </row>
    <row r="84" spans="1:7" ht="16.5" customHeight="1">
      <c r="A84" s="6">
        <v>41</v>
      </c>
      <c r="B84" s="2" t="s">
        <v>52</v>
      </c>
      <c r="E84" s="8"/>
      <c r="F84" s="7"/>
      <c r="G84" s="8"/>
    </row>
    <row r="85" spans="1:7" ht="16.5" customHeight="1">
      <c r="A85" s="6"/>
      <c r="B85" s="7"/>
      <c r="C85" s="2" t="s">
        <v>52</v>
      </c>
      <c r="E85" s="8"/>
      <c r="F85" s="8"/>
      <c r="G85" s="8"/>
    </row>
    <row r="86" spans="1:7" ht="16.5" customHeight="1">
      <c r="A86" s="6">
        <v>42</v>
      </c>
      <c r="B86" s="8" t="s">
        <v>53</v>
      </c>
      <c r="C86" s="7"/>
      <c r="E86" s="8"/>
      <c r="F86" s="8"/>
      <c r="G86" s="8"/>
    </row>
    <row r="87" spans="1:7" ht="16.5" customHeight="1">
      <c r="A87" s="6"/>
      <c r="B87" s="9"/>
      <c r="C87" s="8"/>
      <c r="D87" s="8" t="s">
        <v>54</v>
      </c>
      <c r="E87" s="8"/>
      <c r="F87" s="8"/>
      <c r="G87" s="8"/>
    </row>
    <row r="88" spans="1:7" ht="16.5" customHeight="1">
      <c r="A88" s="6">
        <v>43</v>
      </c>
      <c r="C88" s="8"/>
      <c r="D88" s="7"/>
      <c r="E88" s="8"/>
      <c r="F88" s="8"/>
      <c r="G88" s="8"/>
    </row>
    <row r="89" spans="1:7" ht="16.5" customHeight="1">
      <c r="A89" s="6"/>
      <c r="B89" s="7"/>
      <c r="C89" s="8" t="s">
        <v>54</v>
      </c>
      <c r="D89" s="8"/>
      <c r="E89" s="8"/>
      <c r="F89" s="8"/>
      <c r="G89" s="8"/>
    </row>
    <row r="90" spans="1:7" ht="16.5" customHeight="1">
      <c r="A90" s="6">
        <v>44</v>
      </c>
      <c r="B90" s="10"/>
      <c r="C90" s="9"/>
      <c r="D90" s="8"/>
      <c r="E90" s="8"/>
      <c r="F90" s="8"/>
      <c r="G90" s="8"/>
    </row>
    <row r="91" spans="1:7" ht="16.5" customHeight="1">
      <c r="A91" s="6"/>
      <c r="B91" s="9"/>
      <c r="D91" s="8"/>
      <c r="E91" s="8" t="s">
        <v>54</v>
      </c>
      <c r="F91" s="8"/>
      <c r="G91" s="8"/>
    </row>
    <row r="92" spans="1:7" ht="16.5" customHeight="1">
      <c r="A92" s="6">
        <v>45</v>
      </c>
      <c r="B92" s="2" t="s">
        <v>55</v>
      </c>
      <c r="D92" s="8"/>
      <c r="E92" s="9"/>
      <c r="F92" s="8"/>
      <c r="G92" s="8"/>
    </row>
    <row r="93" spans="1:7" ht="16.5" customHeight="1">
      <c r="A93" s="6"/>
      <c r="B93" s="7"/>
      <c r="C93" s="8" t="s">
        <v>204</v>
      </c>
      <c r="D93" s="8"/>
      <c r="F93" s="8"/>
      <c r="G93" s="8"/>
    </row>
    <row r="94" spans="1:7" ht="16.5" customHeight="1">
      <c r="A94" s="6">
        <v>46</v>
      </c>
      <c r="B94" s="8" t="s">
        <v>204</v>
      </c>
      <c r="C94" s="7"/>
      <c r="D94" s="8"/>
      <c r="F94" s="8"/>
      <c r="G94" s="8"/>
    </row>
    <row r="95" spans="1:7" ht="16.5" customHeight="1">
      <c r="A95" s="6"/>
      <c r="B95" s="9"/>
      <c r="C95" s="8"/>
      <c r="D95" s="10" t="s">
        <v>58</v>
      </c>
      <c r="F95" s="8"/>
      <c r="G95" s="8"/>
    </row>
    <row r="96" spans="1:7" ht="16.5" customHeight="1">
      <c r="A96" s="6">
        <v>47</v>
      </c>
      <c r="C96" s="8"/>
      <c r="D96" s="9"/>
      <c r="F96" s="8"/>
      <c r="G96" s="8"/>
    </row>
    <row r="97" spans="1:7" ht="16.5" customHeight="1">
      <c r="A97" s="6"/>
      <c r="B97" s="7"/>
      <c r="C97" s="10" t="s">
        <v>58</v>
      </c>
      <c r="F97" s="8"/>
      <c r="G97" s="8"/>
    </row>
    <row r="98" spans="1:7" ht="16.5" customHeight="1">
      <c r="A98" s="6">
        <v>48</v>
      </c>
      <c r="B98" s="8"/>
      <c r="C98" s="9"/>
      <c r="F98" s="8"/>
      <c r="G98" s="8"/>
    </row>
    <row r="99" spans="1:7" ht="16.5" customHeight="1">
      <c r="A99" s="6"/>
      <c r="B99" s="9"/>
      <c r="F99" s="8"/>
      <c r="G99" s="8" t="s">
        <v>54</v>
      </c>
    </row>
    <row r="100" spans="1:7" ht="16.5" customHeight="1">
      <c r="A100" s="6">
        <v>49</v>
      </c>
      <c r="F100" s="8"/>
      <c r="G100" s="12"/>
    </row>
    <row r="101" spans="1:7" ht="16.5" customHeight="1">
      <c r="A101" s="6"/>
      <c r="B101" s="7"/>
      <c r="C101" s="2" t="s">
        <v>56</v>
      </c>
      <c r="F101" s="8"/>
      <c r="G101" s="12"/>
    </row>
    <row r="102" spans="1:7" ht="16.5" customHeight="1">
      <c r="A102" s="6">
        <v>50</v>
      </c>
      <c r="B102" s="8"/>
      <c r="C102" s="7"/>
      <c r="F102" s="8"/>
      <c r="G102" s="12"/>
    </row>
    <row r="103" spans="1:7" ht="16.5" customHeight="1">
      <c r="A103" s="6"/>
      <c r="B103" s="9"/>
      <c r="C103" s="8"/>
      <c r="D103" s="10" t="s">
        <v>57</v>
      </c>
      <c r="F103" s="8"/>
      <c r="G103" s="12"/>
    </row>
    <row r="104" spans="1:7" ht="16.5" customHeight="1">
      <c r="A104" s="6">
        <v>51</v>
      </c>
      <c r="C104" s="8"/>
      <c r="D104" s="7"/>
      <c r="F104" s="8"/>
      <c r="G104" s="12"/>
    </row>
    <row r="105" spans="1:7" ht="16.5" customHeight="1">
      <c r="A105" s="6"/>
      <c r="B105" s="7"/>
      <c r="C105" s="10" t="s">
        <v>57</v>
      </c>
      <c r="D105" s="8"/>
      <c r="F105" s="8"/>
      <c r="G105" s="12"/>
    </row>
    <row r="106" spans="1:7" ht="16.5" customHeight="1">
      <c r="A106" s="6">
        <v>52</v>
      </c>
      <c r="B106" s="8"/>
      <c r="C106" s="9"/>
      <c r="D106" s="8"/>
      <c r="F106" s="8"/>
      <c r="G106" s="12"/>
    </row>
    <row r="107" spans="1:7" ht="16.5" customHeight="1">
      <c r="A107" s="6"/>
      <c r="B107" s="9"/>
      <c r="D107" s="8"/>
      <c r="E107" s="10" t="s">
        <v>57</v>
      </c>
      <c r="F107" s="8"/>
      <c r="G107" s="12"/>
    </row>
    <row r="108" spans="1:7" ht="16.5" customHeight="1">
      <c r="A108" s="6">
        <v>53</v>
      </c>
      <c r="D108" s="8"/>
      <c r="E108" s="7"/>
      <c r="F108" s="8"/>
      <c r="G108" s="12"/>
    </row>
    <row r="109" spans="1:7" ht="16.5" customHeight="1">
      <c r="A109" s="6"/>
      <c r="B109" s="7"/>
      <c r="C109" s="2" t="s">
        <v>59</v>
      </c>
      <c r="D109" s="8"/>
      <c r="E109" s="8"/>
      <c r="F109" s="8"/>
      <c r="G109" s="12"/>
    </row>
    <row r="110" spans="1:7" ht="16.5" customHeight="1">
      <c r="A110" s="6">
        <v>54</v>
      </c>
      <c r="B110" s="10"/>
      <c r="C110" s="7"/>
      <c r="D110" s="8"/>
      <c r="E110" s="8"/>
      <c r="F110" s="8"/>
      <c r="G110" s="12"/>
    </row>
    <row r="111" spans="1:7" ht="16.5" customHeight="1">
      <c r="A111" s="6"/>
      <c r="B111" s="9"/>
      <c r="C111" s="8"/>
      <c r="D111" s="2" t="s">
        <v>59</v>
      </c>
      <c r="E111" s="8"/>
      <c r="F111" s="8"/>
      <c r="G111" s="12"/>
    </row>
    <row r="112" spans="1:7" ht="16.5" customHeight="1">
      <c r="A112" s="6">
        <v>55</v>
      </c>
      <c r="B112" s="2" t="s">
        <v>60</v>
      </c>
      <c r="C112" s="8"/>
      <c r="D112" s="9"/>
      <c r="E112" s="8"/>
      <c r="F112" s="8"/>
      <c r="G112" s="12"/>
    </row>
    <row r="113" spans="1:7" ht="16.5" customHeight="1">
      <c r="A113" s="6"/>
      <c r="B113" s="7"/>
      <c r="C113" s="2" t="s">
        <v>60</v>
      </c>
      <c r="E113" s="8"/>
      <c r="F113" s="8"/>
      <c r="G113" s="12"/>
    </row>
    <row r="114" spans="1:7" ht="16.5" customHeight="1">
      <c r="A114" s="6">
        <v>56</v>
      </c>
      <c r="B114" s="8" t="s">
        <v>61</v>
      </c>
      <c r="C114" s="9"/>
      <c r="E114" s="8"/>
      <c r="F114" s="8"/>
      <c r="G114" s="12"/>
    </row>
    <row r="115" spans="1:7" ht="16.5" customHeight="1">
      <c r="A115" s="6"/>
      <c r="B115" s="9"/>
      <c r="E115" s="8"/>
      <c r="F115" s="10" t="s">
        <v>63</v>
      </c>
      <c r="G115" s="12"/>
    </row>
    <row r="116" spans="1:7" ht="16.5" customHeight="1">
      <c r="A116" s="6">
        <v>57</v>
      </c>
      <c r="E116" s="8"/>
      <c r="F116" s="9"/>
      <c r="G116" s="12"/>
    </row>
    <row r="117" spans="1:7" ht="16.5" customHeight="1">
      <c r="A117" s="6"/>
      <c r="B117" s="7"/>
      <c r="C117" s="2" t="s">
        <v>217</v>
      </c>
      <c r="E117" s="8"/>
      <c r="G117" s="12"/>
    </row>
    <row r="118" spans="1:7" ht="16.5" customHeight="1">
      <c r="A118" s="6">
        <v>58</v>
      </c>
      <c r="B118" s="8"/>
      <c r="C118" s="7"/>
      <c r="E118" s="8"/>
      <c r="G118" s="12"/>
    </row>
    <row r="119" spans="1:7" ht="16.5" customHeight="1">
      <c r="A119" s="6"/>
      <c r="B119" s="9"/>
      <c r="C119" s="8"/>
      <c r="D119" s="2" t="s">
        <v>217</v>
      </c>
      <c r="E119" s="8"/>
      <c r="G119" s="12"/>
    </row>
    <row r="120" spans="1:7" ht="16.5" customHeight="1">
      <c r="A120" s="6">
        <v>59</v>
      </c>
      <c r="C120" s="8"/>
      <c r="D120" s="7"/>
      <c r="E120" s="8"/>
      <c r="G120" s="12"/>
    </row>
    <row r="121" spans="1:7" ht="16.5" customHeight="1">
      <c r="A121" s="6"/>
      <c r="B121" s="7"/>
      <c r="C121" s="8" t="s">
        <v>62</v>
      </c>
      <c r="D121" s="8"/>
      <c r="E121" s="8"/>
      <c r="G121" s="12"/>
    </row>
    <row r="122" spans="1:7" ht="16.5" customHeight="1">
      <c r="A122" s="6">
        <v>60</v>
      </c>
      <c r="B122" s="10"/>
      <c r="C122" s="9"/>
      <c r="D122" s="8"/>
      <c r="E122" s="8"/>
      <c r="G122" s="12"/>
    </row>
    <row r="123" spans="1:7" ht="16.5" customHeight="1">
      <c r="A123" s="6"/>
      <c r="B123" s="9"/>
      <c r="D123" s="8"/>
      <c r="E123" s="10" t="s">
        <v>63</v>
      </c>
      <c r="G123" s="12"/>
    </row>
    <row r="124" spans="1:7" ht="16.5" customHeight="1">
      <c r="A124" s="6">
        <v>61</v>
      </c>
      <c r="D124" s="8"/>
      <c r="E124" s="9"/>
      <c r="G124" s="12"/>
    </row>
    <row r="125" spans="1:7" ht="16.5" customHeight="1">
      <c r="A125" s="6"/>
      <c r="B125" s="7"/>
      <c r="C125" s="2" t="s">
        <v>230</v>
      </c>
      <c r="D125" s="8"/>
      <c r="G125" s="12"/>
    </row>
    <row r="126" spans="1:7" ht="16.5" customHeight="1">
      <c r="A126" s="6">
        <v>62</v>
      </c>
      <c r="B126" s="8"/>
      <c r="C126" s="7"/>
      <c r="D126" s="8"/>
      <c r="G126" s="12"/>
    </row>
    <row r="127" spans="1:7" ht="16.5" customHeight="1">
      <c r="A127" s="6"/>
      <c r="B127" s="9"/>
      <c r="C127" s="8"/>
      <c r="D127" s="10" t="s">
        <v>63</v>
      </c>
      <c r="G127" s="12"/>
    </row>
    <row r="128" spans="1:7" ht="16.5" customHeight="1">
      <c r="A128" s="6">
        <v>63</v>
      </c>
      <c r="C128" s="8"/>
      <c r="D128" s="9"/>
      <c r="G128" s="12"/>
    </row>
    <row r="129" spans="1:7" ht="16.5" customHeight="1">
      <c r="A129" s="6"/>
      <c r="B129" s="7"/>
      <c r="C129" s="10" t="s">
        <v>63</v>
      </c>
      <c r="G129" s="12"/>
    </row>
    <row r="130" spans="1:7" ht="16.5" customHeight="1">
      <c r="A130" s="6">
        <v>64</v>
      </c>
      <c r="B130" s="10"/>
      <c r="C130" s="9"/>
      <c r="G130" s="12"/>
    </row>
  </sheetData>
  <phoneticPr fontId="2" type="noConversion"/>
  <printOptions horizontalCentered="1" verticalCentered="1" gridLinesSet="0"/>
  <pageMargins left="0.51181102362204722" right="0.51181102362204722" top="0.59055118110236227" bottom="0.19685039370078741" header="0.51181102362204722" footer="0"/>
  <pageSetup paperSize="9" scale="70" orientation="portrait" horizontalDpi="4294967294" verticalDpi="4294967292" r:id="rId1"/>
  <headerFooter alignWithMargins="0"/>
  <rowBreaks count="1" manualBreakCount="1">
    <brk id="67" max="16383" man="1"/>
  </row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29DBE5-8D6D-4CE8-91A4-933C63ED1FF3}">
  <sheetPr codeName="Tabelle6">
    <tabColor indexed="13"/>
  </sheetPr>
  <dimension ref="A1:R19"/>
  <sheetViews>
    <sheetView showGridLines="0" defaultGridColor="0" colorId="8" zoomScaleNormal="100" zoomScaleSheetLayoutView="75" workbookViewId="0"/>
  </sheetViews>
  <sheetFormatPr defaultColWidth="12" defaultRowHeight="12.75"/>
  <cols>
    <col min="1" max="1" width="2.28515625" style="21" customWidth="1"/>
    <col min="2" max="2" width="50.7109375" style="21" customWidth="1"/>
    <col min="3" max="3" width="2.42578125" style="69" customWidth="1"/>
    <col min="4" max="4" width="0.85546875" style="67" customWidth="1"/>
    <col min="5" max="5" width="2.42578125" style="68" customWidth="1"/>
    <col min="6" max="6" width="2.42578125" style="69" customWidth="1"/>
    <col min="7" max="7" width="0.85546875" style="67" customWidth="1"/>
    <col min="8" max="8" width="2.42578125" style="68" customWidth="1"/>
    <col min="9" max="9" width="2.42578125" style="69" customWidth="1"/>
    <col min="10" max="10" width="0.85546875" style="67" customWidth="1"/>
    <col min="11" max="11" width="2.42578125" style="68" customWidth="1"/>
    <col min="12" max="12" width="2.42578125" style="69" customWidth="1"/>
    <col min="13" max="13" width="0.85546875" style="67" customWidth="1"/>
    <col min="14" max="14" width="2.42578125" style="68" customWidth="1"/>
    <col min="15" max="17" width="3.85546875" style="21" customWidth="1"/>
    <col min="18" max="18" width="4.28515625" style="21" customWidth="1"/>
    <col min="19" max="16384" width="12" style="21"/>
  </cols>
  <sheetData>
    <row r="1" spans="1:18" ht="15" customHeight="1">
      <c r="A1" s="20"/>
      <c r="B1" s="129" t="s">
        <v>16</v>
      </c>
      <c r="C1" s="131">
        <v>1</v>
      </c>
      <c r="D1" s="132"/>
      <c r="E1" s="133"/>
      <c r="F1" s="137">
        <v>2</v>
      </c>
      <c r="G1" s="132"/>
      <c r="H1" s="133"/>
      <c r="I1" s="137">
        <v>3</v>
      </c>
      <c r="J1" s="132"/>
      <c r="K1" s="133"/>
      <c r="L1" s="137">
        <v>4</v>
      </c>
      <c r="M1" s="132"/>
      <c r="N1" s="172"/>
      <c r="O1" s="123" t="s">
        <v>6</v>
      </c>
      <c r="P1" s="125" t="s">
        <v>7</v>
      </c>
      <c r="Q1" s="125" t="s">
        <v>8</v>
      </c>
      <c r="R1" s="127" t="s">
        <v>9</v>
      </c>
    </row>
    <row r="2" spans="1:18" ht="15" customHeight="1" thickBot="1">
      <c r="A2" s="22"/>
      <c r="B2" s="130"/>
      <c r="C2" s="134"/>
      <c r="D2" s="135"/>
      <c r="E2" s="136"/>
      <c r="F2" s="138"/>
      <c r="G2" s="135"/>
      <c r="H2" s="136"/>
      <c r="I2" s="138"/>
      <c r="J2" s="135"/>
      <c r="K2" s="136"/>
      <c r="L2" s="138"/>
      <c r="M2" s="135"/>
      <c r="N2" s="173"/>
      <c r="O2" s="124"/>
      <c r="P2" s="126"/>
      <c r="Q2" s="126"/>
      <c r="R2" s="128"/>
    </row>
    <row r="3" spans="1:18" s="33" customFormat="1" ht="25.15" customHeight="1">
      <c r="A3" s="23">
        <v>1</v>
      </c>
      <c r="B3" s="143" t="s">
        <v>20</v>
      </c>
      <c r="C3" s="24"/>
      <c r="D3" s="25"/>
      <c r="E3" s="26"/>
      <c r="F3" s="27">
        <v>1</v>
      </c>
      <c r="G3" s="28" t="s">
        <v>10</v>
      </c>
      <c r="H3" s="27">
        <v>3</v>
      </c>
      <c r="I3" s="29">
        <v>3</v>
      </c>
      <c r="J3" s="28" t="s">
        <v>10</v>
      </c>
      <c r="K3" s="28">
        <v>0</v>
      </c>
      <c r="L3" s="29">
        <v>3</v>
      </c>
      <c r="M3" s="28" t="s">
        <v>10</v>
      </c>
      <c r="N3" s="30">
        <v>2</v>
      </c>
      <c r="O3" s="31">
        <f>IF(C3&gt;E3,1,0)+IF(F3&gt;H3,1,0)+IF(I3&gt;K3,1,0)+IF(L3&gt;N3,1,0)</f>
        <v>2</v>
      </c>
      <c r="P3" s="31">
        <f>IF(C3&lt;E3,1,0)+IF(F3&lt;H3,1,0)+IF(I3&lt;K3,1,0)+IF(L3&lt;N3,1,0)</f>
        <v>1</v>
      </c>
      <c r="Q3" s="32">
        <f>(O3*2)+(P3*1)</f>
        <v>5</v>
      </c>
      <c r="R3" s="139">
        <v>2</v>
      </c>
    </row>
    <row r="4" spans="1:18" s="43" customFormat="1" ht="13.15" customHeight="1">
      <c r="A4" s="34"/>
      <c r="B4" s="144"/>
      <c r="C4" s="35"/>
      <c r="D4" s="36"/>
      <c r="E4" s="36"/>
      <c r="F4" s="37">
        <v>1</v>
      </c>
      <c r="G4" s="38"/>
      <c r="H4" s="38"/>
      <c r="I4" s="39">
        <v>3</v>
      </c>
      <c r="J4" s="38"/>
      <c r="K4" s="38"/>
      <c r="L4" s="39">
        <v>5</v>
      </c>
      <c r="M4" s="38"/>
      <c r="N4" s="40"/>
      <c r="O4" s="41"/>
      <c r="P4" s="41"/>
      <c r="Q4" s="42"/>
      <c r="R4" s="140"/>
    </row>
    <row r="5" spans="1:18" s="33" customFormat="1" ht="25.15" customHeight="1">
      <c r="A5" s="23">
        <f>A3+1</f>
        <v>2</v>
      </c>
      <c r="B5" s="145" t="s">
        <v>211</v>
      </c>
      <c r="C5" s="44">
        <f>IF(H3="","",H3)</f>
        <v>3</v>
      </c>
      <c r="D5" s="45" t="s">
        <v>10</v>
      </c>
      <c r="E5" s="45">
        <f>IF(F3="","",F3)</f>
        <v>1</v>
      </c>
      <c r="F5" s="46"/>
      <c r="G5" s="25"/>
      <c r="H5" s="25"/>
      <c r="I5" s="29">
        <v>3</v>
      </c>
      <c r="J5" s="28" t="s">
        <v>10</v>
      </c>
      <c r="K5" s="28">
        <v>0</v>
      </c>
      <c r="L5" s="29">
        <v>3</v>
      </c>
      <c r="M5" s="28" t="s">
        <v>10</v>
      </c>
      <c r="N5" s="30">
        <v>1</v>
      </c>
      <c r="O5" s="31">
        <f>IF(C5&gt;E5,1,0)+IF(F5&gt;H5,1,0)+IF(I5&gt;K5,1,0)+IF(L5&gt;N5,1,0)</f>
        <v>3</v>
      </c>
      <c r="P5" s="31">
        <f>IF(C5&lt;E5,1,0)+IF(F5&lt;H5,1,0)+IF(I5&lt;K5,1,0)+IF(L5&lt;N5,1,0)</f>
        <v>0</v>
      </c>
      <c r="Q5" s="47">
        <f>(O5*2)+(P5*1)</f>
        <v>6</v>
      </c>
      <c r="R5" s="141">
        <v>1</v>
      </c>
    </row>
    <row r="6" spans="1:18" s="43" customFormat="1" ht="13.15" customHeight="1">
      <c r="A6" s="34"/>
      <c r="B6" s="144"/>
      <c r="C6" s="48"/>
      <c r="D6" s="49"/>
      <c r="E6" s="49"/>
      <c r="F6" s="35"/>
      <c r="G6" s="36"/>
      <c r="H6" s="36"/>
      <c r="I6" s="39">
        <v>6</v>
      </c>
      <c r="J6" s="38"/>
      <c r="K6" s="38"/>
      <c r="L6" s="39">
        <v>4</v>
      </c>
      <c r="M6" s="38"/>
      <c r="N6" s="40"/>
      <c r="O6" s="41"/>
      <c r="P6" s="41"/>
      <c r="Q6" s="42"/>
      <c r="R6" s="140"/>
    </row>
    <row r="7" spans="1:18" s="33" customFormat="1" ht="25.15" customHeight="1">
      <c r="A7" s="23">
        <f>A5+1</f>
        <v>3</v>
      </c>
      <c r="B7" s="145" t="s">
        <v>21</v>
      </c>
      <c r="C7" s="44">
        <f>IF(K3="","",K3)</f>
        <v>0</v>
      </c>
      <c r="D7" s="45" t="s">
        <v>10</v>
      </c>
      <c r="E7" s="45">
        <f>IF(I3="","",I3)</f>
        <v>3</v>
      </c>
      <c r="F7" s="50">
        <f>IF(K5="","",K5)</f>
        <v>0</v>
      </c>
      <c r="G7" s="51" t="s">
        <v>10</v>
      </c>
      <c r="H7" s="45">
        <f>IF(I5="","",I5)</f>
        <v>3</v>
      </c>
      <c r="I7" s="46"/>
      <c r="J7" s="25"/>
      <c r="K7" s="25"/>
      <c r="L7" s="29">
        <v>3</v>
      </c>
      <c r="M7" s="28" t="s">
        <v>10</v>
      </c>
      <c r="N7" s="30">
        <v>0</v>
      </c>
      <c r="O7" s="31">
        <f>IF(C7&gt;E7,1,0)+IF(F7&gt;H7,1,0)+IF(I7&gt;K7,1,0)+IF(L7&gt;N7,1,0)</f>
        <v>1</v>
      </c>
      <c r="P7" s="31">
        <f>IF(C7&lt;E7,1,0)+IF(F7&lt;H7,1,0)+IF(I7&lt;K7,1,0)+IF(L7&lt;N7,1,0)</f>
        <v>2</v>
      </c>
      <c r="Q7" s="47">
        <f>(O7*2)+(P7*1)</f>
        <v>4</v>
      </c>
      <c r="R7" s="141">
        <v>3</v>
      </c>
    </row>
    <row r="8" spans="1:18" s="52" customFormat="1" ht="13.15" customHeight="1">
      <c r="A8" s="34"/>
      <c r="B8" s="144"/>
      <c r="C8" s="48"/>
      <c r="D8" s="49"/>
      <c r="E8" s="49"/>
      <c r="F8" s="39"/>
      <c r="G8" s="38"/>
      <c r="H8" s="38"/>
      <c r="I8" s="35"/>
      <c r="J8" s="36"/>
      <c r="K8" s="36"/>
      <c r="L8" s="39">
        <v>2</v>
      </c>
      <c r="M8" s="38"/>
      <c r="N8" s="40"/>
      <c r="O8" s="41"/>
      <c r="P8" s="41"/>
      <c r="Q8" s="42"/>
      <c r="R8" s="140"/>
    </row>
    <row r="9" spans="1:18" s="33" customFormat="1" ht="25.15" customHeight="1">
      <c r="A9" s="23">
        <f>A7+1</f>
        <v>4</v>
      </c>
      <c r="B9" s="145" t="s">
        <v>22</v>
      </c>
      <c r="C9" s="45">
        <f>IF(N3="","",N3)</f>
        <v>2</v>
      </c>
      <c r="D9" s="45" t="s">
        <v>10</v>
      </c>
      <c r="E9" s="45">
        <f>IF(L3="","",L3)</f>
        <v>3</v>
      </c>
      <c r="F9" s="50">
        <f>IF(N5="","",N5)</f>
        <v>1</v>
      </c>
      <c r="G9" s="51" t="s">
        <v>10</v>
      </c>
      <c r="H9" s="45">
        <f>IF(L5="","",L5)</f>
        <v>3</v>
      </c>
      <c r="I9" s="50">
        <f>IF(N7="","",N7)</f>
        <v>0</v>
      </c>
      <c r="J9" s="51" t="s">
        <v>10</v>
      </c>
      <c r="K9" s="45">
        <f>IF(L7="","",L7)</f>
        <v>3</v>
      </c>
      <c r="L9" s="46"/>
      <c r="M9" s="25"/>
      <c r="N9" s="53"/>
      <c r="O9" s="31">
        <f>IF(C9&gt;E9,1,0)+IF(F9&gt;H9,1,0)+IF(I9&gt;K9,1,0)+IF(L9&gt;N9,1,0)</f>
        <v>0</v>
      </c>
      <c r="P9" s="31">
        <f>IF(C9&lt;E9,1,0)+IF(F9&lt;H9,1,0)+IF(I9&lt;K9,1,0)+IF(L9&lt;N9,1,0)</f>
        <v>3</v>
      </c>
      <c r="Q9" s="31">
        <f>(O9*2)+(P9*1)</f>
        <v>3</v>
      </c>
      <c r="R9" s="141">
        <v>4</v>
      </c>
    </row>
    <row r="10" spans="1:18" s="52" customFormat="1" ht="13.15" customHeight="1" thickBot="1">
      <c r="A10" s="54"/>
      <c r="B10" s="146"/>
      <c r="C10" s="55"/>
      <c r="D10" s="56"/>
      <c r="E10" s="56"/>
      <c r="F10" s="57"/>
      <c r="G10" s="58"/>
      <c r="H10" s="58"/>
      <c r="I10" s="57"/>
      <c r="J10" s="58"/>
      <c r="K10" s="58"/>
      <c r="L10" s="59"/>
      <c r="M10" s="60"/>
      <c r="N10" s="61"/>
      <c r="O10" s="62"/>
      <c r="P10" s="62"/>
      <c r="Q10" s="63"/>
      <c r="R10" s="142"/>
    </row>
    <row r="15" spans="1:18" ht="20.100000000000001" customHeight="1">
      <c r="A15" s="64"/>
      <c r="B15" s="65" t="s">
        <v>11</v>
      </c>
      <c r="C15" s="66"/>
    </row>
    <row r="16" spans="1:18" ht="24.95" customHeight="1">
      <c r="A16" s="64" t="s">
        <v>12</v>
      </c>
      <c r="B16" s="70" t="str">
        <f>IF($R$3=1,$B$3,IF($R$5=1,$B$5,IF($R$7=1,$B$7,IF($R$9=1,$B$9,""))))</f>
        <v>Leitner Franziska (T)</v>
      </c>
      <c r="C16" s="66"/>
      <c r="E16" s="71"/>
    </row>
    <row r="17" spans="1:5" ht="24.95" customHeight="1">
      <c r="A17" s="64" t="s">
        <v>13</v>
      </c>
      <c r="B17" s="70" t="str">
        <f>IF($R$3=2,$B$3,IF($R$5=2,$B$5,IF($R$7=2,$B$7,IF($R$9=2,$B$9,""))))</f>
        <v>Luginger Melanie (S)</v>
      </c>
      <c r="C17" s="66"/>
      <c r="E17" s="71"/>
    </row>
    <row r="18" spans="1:5" ht="24.95" customHeight="1">
      <c r="A18" s="64" t="s">
        <v>14</v>
      </c>
      <c r="B18" s="70" t="str">
        <f>IF($R$3=3,$B$3,IF($R$5=3,$B$5,IF($R$7=3,$B$7,IF($R$9=3,$B$9,""))))</f>
        <v>Lieber Pia (K)</v>
      </c>
      <c r="C18" s="66"/>
      <c r="E18" s="71"/>
    </row>
    <row r="19" spans="1:5" ht="24.95" customHeight="1">
      <c r="A19" s="64" t="s">
        <v>15</v>
      </c>
      <c r="B19" s="70" t="str">
        <f>IF($R$3=4,$B$3,IF($R$5=4,$B$5,IF($R$7=4,$B$7,IF($R$9=4,$B$9,""))))</f>
        <v>Jungwirth Theresa (W)</v>
      </c>
      <c r="C19" s="66"/>
      <c r="E19" s="71"/>
    </row>
  </sheetData>
  <mergeCells count="17">
    <mergeCell ref="L1:N2"/>
    <mergeCell ref="O1:O2"/>
    <mergeCell ref="P1:P2"/>
    <mergeCell ref="R1:R2"/>
    <mergeCell ref="Q1:Q2"/>
    <mergeCell ref="B1:B2"/>
    <mergeCell ref="C1:E2"/>
    <mergeCell ref="F1:H2"/>
    <mergeCell ref="I1:K2"/>
    <mergeCell ref="B3:B4"/>
    <mergeCell ref="B5:B6"/>
    <mergeCell ref="B7:B8"/>
    <mergeCell ref="B9:B10"/>
    <mergeCell ref="R3:R4"/>
    <mergeCell ref="R5:R6"/>
    <mergeCell ref="R7:R8"/>
    <mergeCell ref="R9:R10"/>
  </mergeCells>
  <phoneticPr fontId="0" type="noConversion"/>
  <printOptions horizontalCentered="1" verticalCentered="1" gridLinesSet="0"/>
  <pageMargins left="0.78740157480314965" right="0.78740157480314965" top="0.78740157480314965" bottom="0.78740157480314965" header="0.51181102362204722" footer="0.51181102362204722"/>
  <pageSetup paperSize="9" fitToHeight="0" orientation="landscape" horizontalDpi="4294967294" verticalDpi="4294967292" r:id="rId1"/>
  <headerFooter alignWithMargins="0"/>
  <colBreaks count="2" manualBreakCount="2">
    <brk id="65535" max="1048575" man="1"/>
    <brk id="65535" max="1048575" man="1"/>
  </col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E7C6A2-255D-48D5-99A0-77D7FE918D7D}">
  <sheetPr codeName="Tabelle7">
    <tabColor indexed="13"/>
  </sheetPr>
  <dimension ref="A1:R19"/>
  <sheetViews>
    <sheetView showGridLines="0" defaultGridColor="0" colorId="8" zoomScaleNormal="100" zoomScaleSheetLayoutView="75" workbookViewId="0"/>
  </sheetViews>
  <sheetFormatPr defaultColWidth="12" defaultRowHeight="12.75"/>
  <cols>
    <col min="1" max="1" width="2.28515625" style="21" customWidth="1"/>
    <col min="2" max="2" width="50.7109375" style="21" customWidth="1"/>
    <col min="3" max="3" width="2.42578125" style="69" customWidth="1"/>
    <col min="4" max="4" width="0.85546875" style="67" customWidth="1"/>
    <col min="5" max="5" width="2.42578125" style="68" customWidth="1"/>
    <col min="6" max="6" width="2.42578125" style="69" customWidth="1"/>
    <col min="7" max="7" width="0.85546875" style="67" customWidth="1"/>
    <col min="8" max="8" width="2.42578125" style="68" customWidth="1"/>
    <col min="9" max="9" width="2.42578125" style="69" customWidth="1"/>
    <col min="10" max="10" width="0.85546875" style="67" customWidth="1"/>
    <col min="11" max="11" width="2.42578125" style="68" customWidth="1"/>
    <col min="12" max="12" width="2.42578125" style="69" customWidth="1"/>
    <col min="13" max="13" width="0.85546875" style="67" customWidth="1"/>
    <col min="14" max="14" width="2.42578125" style="68" customWidth="1"/>
    <col min="15" max="17" width="3.85546875" style="21" customWidth="1"/>
    <col min="18" max="18" width="4.28515625" style="21" customWidth="1"/>
    <col min="19" max="16384" width="12" style="21"/>
  </cols>
  <sheetData>
    <row r="1" spans="1:18" ht="15" customHeight="1">
      <c r="A1" s="20"/>
      <c r="B1" s="129" t="s">
        <v>19</v>
      </c>
      <c r="C1" s="131">
        <v>1</v>
      </c>
      <c r="D1" s="132"/>
      <c r="E1" s="133"/>
      <c r="F1" s="137">
        <v>2</v>
      </c>
      <c r="G1" s="132"/>
      <c r="H1" s="133"/>
      <c r="I1" s="137">
        <v>3</v>
      </c>
      <c r="J1" s="132"/>
      <c r="K1" s="133"/>
      <c r="L1" s="137">
        <v>4</v>
      </c>
      <c r="M1" s="132"/>
      <c r="N1" s="172"/>
      <c r="O1" s="123" t="s">
        <v>6</v>
      </c>
      <c r="P1" s="125" t="s">
        <v>7</v>
      </c>
      <c r="Q1" s="125" t="s">
        <v>8</v>
      </c>
      <c r="R1" s="127" t="s">
        <v>9</v>
      </c>
    </row>
    <row r="2" spans="1:18" ht="15" customHeight="1" thickBot="1">
      <c r="A2" s="22"/>
      <c r="B2" s="130"/>
      <c r="C2" s="134"/>
      <c r="D2" s="135"/>
      <c r="E2" s="136"/>
      <c r="F2" s="138"/>
      <c r="G2" s="135"/>
      <c r="H2" s="136"/>
      <c r="I2" s="138"/>
      <c r="J2" s="135"/>
      <c r="K2" s="136"/>
      <c r="L2" s="138"/>
      <c r="M2" s="135"/>
      <c r="N2" s="173"/>
      <c r="O2" s="124"/>
      <c r="P2" s="126"/>
      <c r="Q2" s="126"/>
      <c r="R2" s="128"/>
    </row>
    <row r="3" spans="1:18" s="33" customFormat="1" ht="25.15" customHeight="1">
      <c r="A3" s="23">
        <v>1</v>
      </c>
      <c r="B3" s="143" t="s">
        <v>23</v>
      </c>
      <c r="C3" s="24"/>
      <c r="D3" s="25"/>
      <c r="E3" s="26"/>
      <c r="F3" s="27">
        <v>1</v>
      </c>
      <c r="G3" s="28" t="s">
        <v>10</v>
      </c>
      <c r="H3" s="27">
        <v>3</v>
      </c>
      <c r="I3" s="29">
        <v>3</v>
      </c>
      <c r="J3" s="28" t="s">
        <v>10</v>
      </c>
      <c r="K3" s="28">
        <v>0</v>
      </c>
      <c r="L3" s="29">
        <v>3</v>
      </c>
      <c r="M3" s="28" t="s">
        <v>10</v>
      </c>
      <c r="N3" s="30">
        <v>1</v>
      </c>
      <c r="O3" s="31">
        <f>IF(C3&gt;E3,1,0)+IF(F3&gt;H3,1,0)+IF(I3&gt;K3,1,0)+IF(L3&gt;N3,1,0)</f>
        <v>2</v>
      </c>
      <c r="P3" s="31">
        <f>IF(C3&lt;E3,1,0)+IF(F3&lt;H3,1,0)+IF(I3&lt;K3,1,0)+IF(L3&lt;N3,1,0)</f>
        <v>1</v>
      </c>
      <c r="Q3" s="32">
        <f>(O3*2)+(P3*1)</f>
        <v>5</v>
      </c>
      <c r="R3" s="139">
        <v>2</v>
      </c>
    </row>
    <row r="4" spans="1:18" s="43" customFormat="1" ht="13.15" customHeight="1">
      <c r="A4" s="34"/>
      <c r="B4" s="144"/>
      <c r="C4" s="35"/>
      <c r="D4" s="36"/>
      <c r="E4" s="36"/>
      <c r="F4" s="37">
        <v>1</v>
      </c>
      <c r="G4" s="38"/>
      <c r="H4" s="38"/>
      <c r="I4" s="39">
        <v>3</v>
      </c>
      <c r="J4" s="38"/>
      <c r="K4" s="38"/>
      <c r="L4" s="39">
        <v>5</v>
      </c>
      <c r="M4" s="38"/>
      <c r="N4" s="40"/>
      <c r="O4" s="41"/>
      <c r="P4" s="41"/>
      <c r="Q4" s="42"/>
      <c r="R4" s="140"/>
    </row>
    <row r="5" spans="1:18" s="33" customFormat="1" ht="25.15" customHeight="1">
      <c r="A5" s="23">
        <f>A3+1</f>
        <v>2</v>
      </c>
      <c r="B5" s="145" t="s">
        <v>24</v>
      </c>
      <c r="C5" s="44">
        <f>IF(H3="","",H3)</f>
        <v>3</v>
      </c>
      <c r="D5" s="45" t="s">
        <v>10</v>
      </c>
      <c r="E5" s="45">
        <f>IF(F3="","",F3)</f>
        <v>1</v>
      </c>
      <c r="F5" s="46"/>
      <c r="G5" s="25"/>
      <c r="H5" s="25"/>
      <c r="I5" s="29">
        <v>3</v>
      </c>
      <c r="J5" s="28" t="s">
        <v>10</v>
      </c>
      <c r="K5" s="28">
        <v>0</v>
      </c>
      <c r="L5" s="29">
        <v>3</v>
      </c>
      <c r="M5" s="28" t="s">
        <v>10</v>
      </c>
      <c r="N5" s="30">
        <v>0</v>
      </c>
      <c r="O5" s="31">
        <f>IF(C5&gt;E5,1,0)+IF(F5&gt;H5,1,0)+IF(I5&gt;K5,1,0)+IF(L5&gt;N5,1,0)</f>
        <v>3</v>
      </c>
      <c r="P5" s="31">
        <f>IF(C5&lt;E5,1,0)+IF(F5&lt;H5,1,0)+IF(I5&lt;K5,1,0)+IF(L5&lt;N5,1,0)</f>
        <v>0</v>
      </c>
      <c r="Q5" s="47">
        <f>(O5*2)+(P5*1)</f>
        <v>6</v>
      </c>
      <c r="R5" s="141">
        <v>1</v>
      </c>
    </row>
    <row r="6" spans="1:18" s="43" customFormat="1" ht="13.15" customHeight="1">
      <c r="A6" s="34"/>
      <c r="B6" s="144"/>
      <c r="C6" s="48"/>
      <c r="D6" s="49"/>
      <c r="E6" s="49"/>
      <c r="F6" s="35"/>
      <c r="G6" s="36"/>
      <c r="H6" s="36"/>
      <c r="I6" s="39">
        <v>6</v>
      </c>
      <c r="J6" s="38"/>
      <c r="K6" s="38"/>
      <c r="L6" s="39">
        <v>4</v>
      </c>
      <c r="M6" s="38"/>
      <c r="N6" s="40"/>
      <c r="O6" s="41"/>
      <c r="P6" s="41"/>
      <c r="Q6" s="42"/>
      <c r="R6" s="140"/>
    </row>
    <row r="7" spans="1:18" s="33" customFormat="1" ht="25.15" customHeight="1">
      <c r="A7" s="23">
        <f>A5+1</f>
        <v>3</v>
      </c>
      <c r="B7" s="145" t="s">
        <v>25</v>
      </c>
      <c r="C7" s="44">
        <f>IF(K3="","",K3)</f>
        <v>0</v>
      </c>
      <c r="D7" s="45" t="s">
        <v>10</v>
      </c>
      <c r="E7" s="45">
        <f>IF(I3="","",I3)</f>
        <v>3</v>
      </c>
      <c r="F7" s="50">
        <f>IF(K5="","",K5)</f>
        <v>0</v>
      </c>
      <c r="G7" s="51" t="s">
        <v>10</v>
      </c>
      <c r="H7" s="45">
        <f>IF(I5="","",I5)</f>
        <v>3</v>
      </c>
      <c r="I7" s="46"/>
      <c r="J7" s="25"/>
      <c r="K7" s="25"/>
      <c r="L7" s="29">
        <v>3</v>
      </c>
      <c r="M7" s="28" t="s">
        <v>10</v>
      </c>
      <c r="N7" s="30">
        <v>2</v>
      </c>
      <c r="O7" s="31">
        <f>IF(C7&gt;E7,1,0)+IF(F7&gt;H7,1,0)+IF(I7&gt;K7,1,0)+IF(L7&gt;N7,1,0)</f>
        <v>1</v>
      </c>
      <c r="P7" s="31">
        <f>IF(C7&lt;E7,1,0)+IF(F7&lt;H7,1,0)+IF(I7&lt;K7,1,0)+IF(L7&lt;N7,1,0)</f>
        <v>2</v>
      </c>
      <c r="Q7" s="47">
        <f>(O7*2)+(P7*1)</f>
        <v>4</v>
      </c>
      <c r="R7" s="141">
        <v>3</v>
      </c>
    </row>
    <row r="8" spans="1:18" s="52" customFormat="1" ht="13.15" customHeight="1">
      <c r="A8" s="34"/>
      <c r="B8" s="144"/>
      <c r="C8" s="48"/>
      <c r="D8" s="49"/>
      <c r="E8" s="49"/>
      <c r="F8" s="39"/>
      <c r="G8" s="38"/>
      <c r="H8" s="38"/>
      <c r="I8" s="35"/>
      <c r="J8" s="36"/>
      <c r="K8" s="36"/>
      <c r="L8" s="39">
        <v>2</v>
      </c>
      <c r="M8" s="38"/>
      <c r="N8" s="40"/>
      <c r="O8" s="41"/>
      <c r="P8" s="41"/>
      <c r="Q8" s="42"/>
      <c r="R8" s="140"/>
    </row>
    <row r="9" spans="1:18" s="33" customFormat="1" ht="25.15" customHeight="1">
      <c r="A9" s="23">
        <f>A7+1</f>
        <v>4</v>
      </c>
      <c r="B9" s="145" t="s">
        <v>26</v>
      </c>
      <c r="C9" s="45">
        <f>IF(N3="","",N3)</f>
        <v>1</v>
      </c>
      <c r="D9" s="45" t="s">
        <v>10</v>
      </c>
      <c r="E9" s="45">
        <f>IF(L3="","",L3)</f>
        <v>3</v>
      </c>
      <c r="F9" s="50">
        <f>IF(N5="","",N5)</f>
        <v>0</v>
      </c>
      <c r="G9" s="51" t="s">
        <v>10</v>
      </c>
      <c r="H9" s="45">
        <f>IF(L5="","",L5)</f>
        <v>3</v>
      </c>
      <c r="I9" s="50">
        <f>IF(N7="","",N7)</f>
        <v>2</v>
      </c>
      <c r="J9" s="51" t="s">
        <v>10</v>
      </c>
      <c r="K9" s="45">
        <f>IF(L7="","",L7)</f>
        <v>3</v>
      </c>
      <c r="L9" s="46"/>
      <c r="M9" s="25"/>
      <c r="N9" s="53"/>
      <c r="O9" s="31">
        <f>IF(C9&gt;E9,1,0)+IF(F9&gt;H9,1,0)+IF(I9&gt;K9,1,0)+IF(L9&gt;N9,1,0)</f>
        <v>0</v>
      </c>
      <c r="P9" s="31">
        <f>IF(C9&lt;E9,1,0)+IF(F9&lt;H9,1,0)+IF(I9&lt;K9,1,0)+IF(L9&lt;N9,1,0)</f>
        <v>3</v>
      </c>
      <c r="Q9" s="31">
        <f>(O9*2)+(P9*1)</f>
        <v>3</v>
      </c>
      <c r="R9" s="141">
        <v>4</v>
      </c>
    </row>
    <row r="10" spans="1:18" s="52" customFormat="1" ht="13.15" customHeight="1" thickBot="1">
      <c r="A10" s="54"/>
      <c r="B10" s="146"/>
      <c r="C10" s="55"/>
      <c r="D10" s="56"/>
      <c r="E10" s="56"/>
      <c r="F10" s="57"/>
      <c r="G10" s="58"/>
      <c r="H10" s="58"/>
      <c r="I10" s="57"/>
      <c r="J10" s="58"/>
      <c r="K10" s="58"/>
      <c r="L10" s="59"/>
      <c r="M10" s="60"/>
      <c r="N10" s="61"/>
      <c r="O10" s="62"/>
      <c r="P10" s="62"/>
      <c r="Q10" s="63"/>
      <c r="R10" s="142"/>
    </row>
    <row r="15" spans="1:18" ht="20.100000000000001" customHeight="1">
      <c r="A15" s="64"/>
      <c r="B15" s="65" t="s">
        <v>11</v>
      </c>
      <c r="C15" s="66"/>
    </row>
    <row r="16" spans="1:18" ht="24.95" customHeight="1">
      <c r="A16" s="64" t="s">
        <v>12</v>
      </c>
      <c r="B16" s="70" t="str">
        <f>IF($R$3=1,$B$3,IF($R$5=1,$B$5,IF($R$7=1,$B$7,IF($R$9=1,$B$9,""))))</f>
        <v>Raich Theresa (T)</v>
      </c>
      <c r="C16" s="66"/>
      <c r="E16" s="71"/>
    </row>
    <row r="17" spans="1:5" ht="24.95" customHeight="1">
      <c r="A17" s="64" t="s">
        <v>13</v>
      </c>
      <c r="B17" s="70" t="str">
        <f>IF($R$3=2,$B$3,IF($R$5=2,$B$5,IF($R$7=2,$B$7,IF($R$9=2,$B$9,""))))</f>
        <v>Schwaiger Marianne (NÖ)</v>
      </c>
      <c r="C17" s="66"/>
      <c r="E17" s="71"/>
    </row>
    <row r="18" spans="1:5" ht="24.95" customHeight="1">
      <c r="A18" s="64" t="s">
        <v>14</v>
      </c>
      <c r="B18" s="70" t="str">
        <f>IF($R$3=3,$B$3,IF($R$5=3,$B$5,IF($R$7=3,$B$7,IF($R$9=3,$B$9,""))))</f>
        <v>Gerhardt Tina (B)</v>
      </c>
      <c r="C18" s="66"/>
      <c r="E18" s="71"/>
    </row>
    <row r="19" spans="1:5" ht="24.95" customHeight="1">
      <c r="A19" s="64" t="s">
        <v>15</v>
      </c>
      <c r="B19" s="70" t="str">
        <f>IF($R$3=4,$B$3,IF($R$5=4,$B$5,IF($R$7=4,$B$7,IF($R$9=4,$B$9,""))))</f>
        <v>Sallaberger Vera (OÖ)</v>
      </c>
      <c r="C19" s="66"/>
      <c r="E19" s="71"/>
    </row>
  </sheetData>
  <mergeCells count="17">
    <mergeCell ref="R9:R10"/>
    <mergeCell ref="B3:B4"/>
    <mergeCell ref="B5:B6"/>
    <mergeCell ref="B7:B8"/>
    <mergeCell ref="B9:B10"/>
    <mergeCell ref="P1:P2"/>
    <mergeCell ref="R1:R2"/>
    <mergeCell ref="Q1:Q2"/>
    <mergeCell ref="R3:R4"/>
    <mergeCell ref="R5:R6"/>
    <mergeCell ref="R7:R8"/>
    <mergeCell ref="B1:B2"/>
    <mergeCell ref="C1:E2"/>
    <mergeCell ref="F1:H2"/>
    <mergeCell ref="I1:K2"/>
    <mergeCell ref="L1:N2"/>
    <mergeCell ref="O1:O2"/>
  </mergeCells>
  <phoneticPr fontId="0" type="noConversion"/>
  <printOptions horizontalCentered="1" verticalCentered="1" gridLinesSet="0"/>
  <pageMargins left="0.78740157480314965" right="0.78740157480314965" top="0.78740157480314965" bottom="0.78740157480314965" header="0.51181102362204722" footer="0.51181102362204722"/>
  <pageSetup paperSize="9" fitToHeight="0" orientation="landscape" horizontalDpi="4294967294" verticalDpi="4294967292" r:id="rId1"/>
  <headerFooter alignWithMargins="0"/>
  <colBreaks count="2" manualBreakCount="2">
    <brk id="65535" max="1048575" man="1"/>
    <brk id="65535" max="1048575" man="1"/>
  </col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FF4CF3-3873-4058-9B1E-469F88E629E8}">
  <sheetPr codeName="Tabelle8">
    <tabColor indexed="13"/>
  </sheetPr>
  <dimension ref="A1:R19"/>
  <sheetViews>
    <sheetView showGridLines="0" defaultGridColor="0" colorId="8" zoomScaleNormal="100" zoomScaleSheetLayoutView="75" workbookViewId="0"/>
  </sheetViews>
  <sheetFormatPr defaultColWidth="12" defaultRowHeight="12.75"/>
  <cols>
    <col min="1" max="1" width="2.28515625" style="21" customWidth="1"/>
    <col min="2" max="2" width="50.7109375" style="21" customWidth="1"/>
    <col min="3" max="3" width="2.42578125" style="69" customWidth="1"/>
    <col min="4" max="4" width="0.85546875" style="67" customWidth="1"/>
    <col min="5" max="5" width="2.42578125" style="68" customWidth="1"/>
    <col min="6" max="6" width="2.42578125" style="69" customWidth="1"/>
    <col min="7" max="7" width="0.85546875" style="67" customWidth="1"/>
    <col min="8" max="8" width="2.42578125" style="68" customWidth="1"/>
    <col min="9" max="9" width="2.42578125" style="69" customWidth="1"/>
    <col min="10" max="10" width="0.85546875" style="67" customWidth="1"/>
    <col min="11" max="11" width="2.42578125" style="68" customWidth="1"/>
    <col min="12" max="12" width="2.42578125" style="69" customWidth="1"/>
    <col min="13" max="13" width="0.85546875" style="67" customWidth="1"/>
    <col min="14" max="14" width="2.42578125" style="68" customWidth="1"/>
    <col min="15" max="17" width="3.85546875" style="21" customWidth="1"/>
    <col min="18" max="18" width="4.28515625" style="21" customWidth="1"/>
    <col min="19" max="16384" width="12" style="21"/>
  </cols>
  <sheetData>
    <row r="1" spans="1:18" ht="15" customHeight="1">
      <c r="A1" s="20"/>
      <c r="B1" s="129" t="s">
        <v>18</v>
      </c>
      <c r="C1" s="131">
        <v>1</v>
      </c>
      <c r="D1" s="132"/>
      <c r="E1" s="133"/>
      <c r="F1" s="137">
        <v>2</v>
      </c>
      <c r="G1" s="132"/>
      <c r="H1" s="133"/>
      <c r="I1" s="137">
        <v>3</v>
      </c>
      <c r="J1" s="132"/>
      <c r="K1" s="133"/>
      <c r="L1" s="137">
        <v>4</v>
      </c>
      <c r="M1" s="132"/>
      <c r="N1" s="172"/>
      <c r="O1" s="123" t="s">
        <v>6</v>
      </c>
      <c r="P1" s="125" t="s">
        <v>7</v>
      </c>
      <c r="Q1" s="125" t="s">
        <v>8</v>
      </c>
      <c r="R1" s="127" t="s">
        <v>9</v>
      </c>
    </row>
    <row r="2" spans="1:18" ht="15" customHeight="1" thickBot="1">
      <c r="A2" s="22"/>
      <c r="B2" s="130"/>
      <c r="C2" s="134"/>
      <c r="D2" s="135"/>
      <c r="E2" s="136"/>
      <c r="F2" s="138"/>
      <c r="G2" s="135"/>
      <c r="H2" s="136"/>
      <c r="I2" s="138"/>
      <c r="J2" s="135"/>
      <c r="K2" s="136"/>
      <c r="L2" s="138"/>
      <c r="M2" s="135"/>
      <c r="N2" s="173"/>
      <c r="O2" s="124"/>
      <c r="P2" s="126"/>
      <c r="Q2" s="126"/>
      <c r="R2" s="128"/>
    </row>
    <row r="3" spans="1:18" s="33" customFormat="1" ht="25.15" customHeight="1">
      <c r="A3" s="23">
        <v>1</v>
      </c>
      <c r="B3" s="143" t="s">
        <v>27</v>
      </c>
      <c r="C3" s="24"/>
      <c r="D3" s="25"/>
      <c r="E3" s="26"/>
      <c r="F3" s="27">
        <v>3</v>
      </c>
      <c r="G3" s="28" t="s">
        <v>10</v>
      </c>
      <c r="H3" s="27">
        <v>1</v>
      </c>
      <c r="I3" s="29">
        <v>2</v>
      </c>
      <c r="J3" s="28" t="s">
        <v>10</v>
      </c>
      <c r="K3" s="28">
        <v>3</v>
      </c>
      <c r="L3" s="29">
        <v>3</v>
      </c>
      <c r="M3" s="28" t="s">
        <v>10</v>
      </c>
      <c r="N3" s="30">
        <v>1</v>
      </c>
      <c r="O3" s="31">
        <f>IF(C3&gt;E3,1,0)+IF(F3&gt;H3,1,0)+IF(I3&gt;K3,1,0)+IF(L3&gt;N3,1,0)</f>
        <v>2</v>
      </c>
      <c r="P3" s="31">
        <f>IF(C3&lt;E3,1,0)+IF(F3&lt;H3,1,0)+IF(I3&lt;K3,1,0)+IF(L3&lt;N3,1,0)</f>
        <v>1</v>
      </c>
      <c r="Q3" s="32">
        <f>(O3*2)+(P3*1)</f>
        <v>5</v>
      </c>
      <c r="R3" s="139">
        <v>2</v>
      </c>
    </row>
    <row r="4" spans="1:18" s="43" customFormat="1" ht="13.15" customHeight="1">
      <c r="A4" s="34"/>
      <c r="B4" s="144"/>
      <c r="C4" s="35"/>
      <c r="D4" s="36"/>
      <c r="E4" s="36"/>
      <c r="F4" s="37">
        <v>1</v>
      </c>
      <c r="G4" s="38"/>
      <c r="H4" s="38"/>
      <c r="I4" s="39">
        <v>3</v>
      </c>
      <c r="J4" s="38"/>
      <c r="K4" s="38"/>
      <c r="L4" s="39">
        <v>5</v>
      </c>
      <c r="M4" s="38"/>
      <c r="N4" s="40"/>
      <c r="O4" s="41"/>
      <c r="P4" s="41"/>
      <c r="Q4" s="42"/>
      <c r="R4" s="140"/>
    </row>
    <row r="5" spans="1:18" s="33" customFormat="1" ht="25.15" customHeight="1">
      <c r="A5" s="23">
        <f>A3+1</f>
        <v>2</v>
      </c>
      <c r="B5" s="145" t="s">
        <v>28</v>
      </c>
      <c r="C5" s="44">
        <f>IF(H3="","",H3)</f>
        <v>1</v>
      </c>
      <c r="D5" s="45" t="s">
        <v>10</v>
      </c>
      <c r="E5" s="45">
        <f>IF(F3="","",F3)</f>
        <v>3</v>
      </c>
      <c r="F5" s="46"/>
      <c r="G5" s="25"/>
      <c r="H5" s="25"/>
      <c r="I5" s="29">
        <v>3</v>
      </c>
      <c r="J5" s="28" t="s">
        <v>10</v>
      </c>
      <c r="K5" s="28">
        <v>1</v>
      </c>
      <c r="L5" s="29">
        <v>0</v>
      </c>
      <c r="M5" s="28" t="s">
        <v>10</v>
      </c>
      <c r="N5" s="30">
        <v>3</v>
      </c>
      <c r="O5" s="31">
        <f>IF(C5&gt;E5,1,0)+IF(F5&gt;H5,1,0)+IF(I5&gt;K5,1,0)+IF(L5&gt;N5,1,0)</f>
        <v>1</v>
      </c>
      <c r="P5" s="31">
        <f>IF(C5&lt;E5,1,0)+IF(F5&lt;H5,1,0)+IF(I5&lt;K5,1,0)+IF(L5&lt;N5,1,0)</f>
        <v>2</v>
      </c>
      <c r="Q5" s="47">
        <f>(O5*2)+(P5*1)</f>
        <v>4</v>
      </c>
      <c r="R5" s="141">
        <v>4</v>
      </c>
    </row>
    <row r="6" spans="1:18" s="43" customFormat="1" ht="13.15" customHeight="1">
      <c r="A6" s="34"/>
      <c r="B6" s="144"/>
      <c r="C6" s="48"/>
      <c r="D6" s="49"/>
      <c r="E6" s="49"/>
      <c r="F6" s="35"/>
      <c r="G6" s="36"/>
      <c r="H6" s="36"/>
      <c r="I6" s="39">
        <v>6</v>
      </c>
      <c r="J6" s="38"/>
      <c r="K6" s="38"/>
      <c r="L6" s="39">
        <v>4</v>
      </c>
      <c r="M6" s="38"/>
      <c r="N6" s="40"/>
      <c r="O6" s="41"/>
      <c r="P6" s="41"/>
      <c r="Q6" s="42"/>
      <c r="R6" s="140"/>
    </row>
    <row r="7" spans="1:18" s="33" customFormat="1" ht="25.15" customHeight="1">
      <c r="A7" s="23">
        <f>A5+1</f>
        <v>3</v>
      </c>
      <c r="B7" s="145" t="s">
        <v>221</v>
      </c>
      <c r="C7" s="44">
        <f>IF(K3="","",K3)</f>
        <v>3</v>
      </c>
      <c r="D7" s="45" t="s">
        <v>10</v>
      </c>
      <c r="E7" s="45">
        <f>IF(I3="","",I3)</f>
        <v>2</v>
      </c>
      <c r="F7" s="50">
        <f>IF(K5="","",K5)</f>
        <v>1</v>
      </c>
      <c r="G7" s="51" t="s">
        <v>10</v>
      </c>
      <c r="H7" s="45">
        <f>IF(I5="","",I5)</f>
        <v>3</v>
      </c>
      <c r="I7" s="46"/>
      <c r="J7" s="25"/>
      <c r="K7" s="25"/>
      <c r="L7" s="29">
        <v>3</v>
      </c>
      <c r="M7" s="28" t="s">
        <v>10</v>
      </c>
      <c r="N7" s="30">
        <v>2</v>
      </c>
      <c r="O7" s="31">
        <f>IF(C7&gt;E7,1,0)+IF(F7&gt;H7,1,0)+IF(I7&gt;K7,1,0)+IF(L7&gt;N7,1,0)</f>
        <v>2</v>
      </c>
      <c r="P7" s="31">
        <f>IF(C7&lt;E7,1,0)+IF(F7&lt;H7,1,0)+IF(I7&lt;K7,1,0)+IF(L7&lt;N7,1,0)</f>
        <v>1</v>
      </c>
      <c r="Q7" s="47">
        <f>(O7*2)+(P7*1)</f>
        <v>5</v>
      </c>
      <c r="R7" s="141">
        <v>1</v>
      </c>
    </row>
    <row r="8" spans="1:18" s="52" customFormat="1" ht="13.15" customHeight="1">
      <c r="A8" s="34"/>
      <c r="B8" s="144"/>
      <c r="C8" s="48"/>
      <c r="D8" s="49"/>
      <c r="E8" s="49"/>
      <c r="F8" s="39"/>
      <c r="G8" s="38"/>
      <c r="H8" s="38"/>
      <c r="I8" s="35"/>
      <c r="J8" s="36"/>
      <c r="K8" s="36"/>
      <c r="L8" s="39">
        <v>2</v>
      </c>
      <c r="M8" s="38"/>
      <c r="N8" s="40"/>
      <c r="O8" s="41"/>
      <c r="P8" s="41"/>
      <c r="Q8" s="42"/>
      <c r="R8" s="140"/>
    </row>
    <row r="9" spans="1:18" s="33" customFormat="1" ht="25.15" customHeight="1">
      <c r="A9" s="23">
        <f>A7+1</f>
        <v>4</v>
      </c>
      <c r="B9" s="145" t="s">
        <v>29</v>
      </c>
      <c r="C9" s="45">
        <f>IF(N3="","",N3)</f>
        <v>1</v>
      </c>
      <c r="D9" s="45" t="s">
        <v>10</v>
      </c>
      <c r="E9" s="45">
        <f>IF(L3="","",L3)</f>
        <v>3</v>
      </c>
      <c r="F9" s="50">
        <f>IF(N5="","",N5)</f>
        <v>3</v>
      </c>
      <c r="G9" s="51" t="s">
        <v>10</v>
      </c>
      <c r="H9" s="45">
        <f>IF(L5="","",L5)</f>
        <v>0</v>
      </c>
      <c r="I9" s="50">
        <f>IF(N7="","",N7)</f>
        <v>2</v>
      </c>
      <c r="J9" s="51" t="s">
        <v>10</v>
      </c>
      <c r="K9" s="45">
        <f>IF(L7="","",L7)</f>
        <v>3</v>
      </c>
      <c r="L9" s="46"/>
      <c r="M9" s="25"/>
      <c r="N9" s="53"/>
      <c r="O9" s="31">
        <f>IF(C9&gt;E9,1,0)+IF(F9&gt;H9,1,0)+IF(I9&gt;K9,1,0)+IF(L9&gt;N9,1,0)</f>
        <v>1</v>
      </c>
      <c r="P9" s="31">
        <f>IF(C9&lt;E9,1,0)+IF(F9&lt;H9,1,0)+IF(I9&lt;K9,1,0)+IF(L9&lt;N9,1,0)</f>
        <v>2</v>
      </c>
      <c r="Q9" s="31">
        <f>(O9*2)+(P9*1)</f>
        <v>4</v>
      </c>
      <c r="R9" s="141">
        <v>3</v>
      </c>
    </row>
    <row r="10" spans="1:18" s="52" customFormat="1" ht="13.15" customHeight="1" thickBot="1">
      <c r="A10" s="54"/>
      <c r="B10" s="146"/>
      <c r="C10" s="55"/>
      <c r="D10" s="56"/>
      <c r="E10" s="56"/>
      <c r="F10" s="57"/>
      <c r="G10" s="58"/>
      <c r="H10" s="58"/>
      <c r="I10" s="57"/>
      <c r="J10" s="58"/>
      <c r="K10" s="58"/>
      <c r="L10" s="59"/>
      <c r="M10" s="60"/>
      <c r="N10" s="61"/>
      <c r="O10" s="62"/>
      <c r="P10" s="62"/>
      <c r="Q10" s="63"/>
      <c r="R10" s="142"/>
    </row>
    <row r="15" spans="1:18" ht="20.100000000000001" customHeight="1">
      <c r="A15" s="64"/>
      <c r="B15" s="65" t="s">
        <v>11</v>
      </c>
      <c r="C15" s="66"/>
    </row>
    <row r="16" spans="1:18" ht="24.95" customHeight="1">
      <c r="A16" s="64" t="s">
        <v>12</v>
      </c>
      <c r="B16" s="70" t="str">
        <f>IF($R$3=1,$B$3,IF($R$5=1,$B$5,IF($R$7=1,$B$7,IF($R$9=1,$B$9,""))))</f>
        <v>Lehner Simone (OÖ)</v>
      </c>
      <c r="C16" s="66"/>
      <c r="E16" s="71"/>
    </row>
    <row r="17" spans="1:5" ht="24.95" customHeight="1">
      <c r="A17" s="64" t="s">
        <v>13</v>
      </c>
      <c r="B17" s="70" t="str">
        <f>IF($R$3=2,$B$3,IF($R$5=2,$B$5,IF($R$7=2,$B$7,IF($R$9=2,$B$9,""))))</f>
        <v>Habernig Johanna (K)</v>
      </c>
      <c r="C17" s="66"/>
      <c r="E17" s="71"/>
    </row>
    <row r="18" spans="1:5" ht="24.95" customHeight="1">
      <c r="A18" s="64" t="s">
        <v>14</v>
      </c>
      <c r="B18" s="70" t="str">
        <f>IF($R$3=3,$B$3,IF($R$5=3,$B$5,IF($R$7=3,$B$7,IF($R$9=3,$B$9,""))))</f>
        <v>Kurcsics Michaela (B)</v>
      </c>
      <c r="C18" s="66"/>
      <c r="E18" s="71"/>
    </row>
    <row r="19" spans="1:5" ht="24.95" customHeight="1">
      <c r="A19" s="64" t="s">
        <v>15</v>
      </c>
      <c r="B19" s="70" t="str">
        <f>IF($R$3=4,$B$3,IF($R$5=4,$B$5,IF($R$7=4,$B$7,IF($R$9=4,$B$9,""))))</f>
        <v>Schlapschy Leo (ST)</v>
      </c>
      <c r="C19" s="66"/>
      <c r="E19" s="71"/>
    </row>
  </sheetData>
  <mergeCells count="17">
    <mergeCell ref="R9:R10"/>
    <mergeCell ref="B3:B4"/>
    <mergeCell ref="B5:B6"/>
    <mergeCell ref="B7:B8"/>
    <mergeCell ref="B9:B10"/>
    <mergeCell ref="P1:P2"/>
    <mergeCell ref="R1:R2"/>
    <mergeCell ref="Q1:Q2"/>
    <mergeCell ref="R3:R4"/>
    <mergeCell ref="R5:R6"/>
    <mergeCell ref="R7:R8"/>
    <mergeCell ref="B1:B2"/>
    <mergeCell ref="C1:E2"/>
    <mergeCell ref="F1:H2"/>
    <mergeCell ref="I1:K2"/>
    <mergeCell ref="L1:N2"/>
    <mergeCell ref="O1:O2"/>
  </mergeCells>
  <phoneticPr fontId="0" type="noConversion"/>
  <printOptions horizontalCentered="1" verticalCentered="1" gridLinesSet="0"/>
  <pageMargins left="0.78740157480314965" right="0.78740157480314965" top="0.78740157480314965" bottom="0.78740157480314965" header="0.51181102362204722" footer="0.51181102362204722"/>
  <pageSetup paperSize="9" fitToHeight="0" orientation="landscape" horizontalDpi="4294967294" verticalDpi="4294967292" r:id="rId1"/>
  <headerFooter alignWithMargins="0"/>
  <colBreaks count="2" manualBreakCount="2">
    <brk id="65535" max="1048575" man="1"/>
    <brk id="65535" max="1048575" man="1"/>
  </colBreak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7FF806-C00F-4A9A-BF80-EFBB8BE62CB1}">
  <sheetPr codeName="Tabelle9">
    <tabColor indexed="13"/>
  </sheetPr>
  <dimension ref="A1:R19"/>
  <sheetViews>
    <sheetView showGridLines="0" defaultGridColor="0" colorId="8" zoomScaleNormal="100" zoomScaleSheetLayoutView="75" workbookViewId="0"/>
  </sheetViews>
  <sheetFormatPr defaultColWidth="12" defaultRowHeight="12.75"/>
  <cols>
    <col min="1" max="1" width="2.28515625" style="21" customWidth="1"/>
    <col min="2" max="2" width="50.7109375" style="21" customWidth="1"/>
    <col min="3" max="3" width="2.42578125" style="69" customWidth="1"/>
    <col min="4" max="4" width="0.85546875" style="67" customWidth="1"/>
    <col min="5" max="5" width="2.42578125" style="68" customWidth="1"/>
    <col min="6" max="6" width="2.42578125" style="69" customWidth="1"/>
    <col min="7" max="7" width="0.85546875" style="67" customWidth="1"/>
    <col min="8" max="8" width="2.42578125" style="68" customWidth="1"/>
    <col min="9" max="9" width="2.42578125" style="69" customWidth="1"/>
    <col min="10" max="10" width="0.85546875" style="67" customWidth="1"/>
    <col min="11" max="11" width="2.42578125" style="68" customWidth="1"/>
    <col min="12" max="12" width="2.42578125" style="69" customWidth="1"/>
    <col min="13" max="13" width="0.85546875" style="67" customWidth="1"/>
    <col min="14" max="14" width="2.42578125" style="68" customWidth="1"/>
    <col min="15" max="17" width="3.85546875" style="21" customWidth="1"/>
    <col min="18" max="18" width="4.28515625" style="21" customWidth="1"/>
    <col min="19" max="16384" width="12" style="21"/>
  </cols>
  <sheetData>
    <row r="1" spans="1:18" ht="15" customHeight="1">
      <c r="A1" s="20"/>
      <c r="B1" s="129" t="s">
        <v>17</v>
      </c>
      <c r="C1" s="131">
        <v>1</v>
      </c>
      <c r="D1" s="132"/>
      <c r="E1" s="133"/>
      <c r="F1" s="137">
        <v>2</v>
      </c>
      <c r="G1" s="132"/>
      <c r="H1" s="133"/>
      <c r="I1" s="137">
        <v>3</v>
      </c>
      <c r="J1" s="132"/>
      <c r="K1" s="133"/>
      <c r="L1" s="137">
        <v>4</v>
      </c>
      <c r="M1" s="132"/>
      <c r="N1" s="172"/>
      <c r="O1" s="123" t="s">
        <v>6</v>
      </c>
      <c r="P1" s="125" t="s">
        <v>7</v>
      </c>
      <c r="Q1" s="125" t="s">
        <v>8</v>
      </c>
      <c r="R1" s="127" t="s">
        <v>9</v>
      </c>
    </row>
    <row r="2" spans="1:18" ht="15" customHeight="1" thickBot="1">
      <c r="A2" s="22"/>
      <c r="B2" s="130"/>
      <c r="C2" s="134"/>
      <c r="D2" s="135"/>
      <c r="E2" s="136"/>
      <c r="F2" s="138"/>
      <c r="G2" s="135"/>
      <c r="H2" s="136"/>
      <c r="I2" s="138"/>
      <c r="J2" s="135"/>
      <c r="K2" s="136"/>
      <c r="L2" s="138"/>
      <c r="M2" s="135"/>
      <c r="N2" s="173"/>
      <c r="O2" s="124"/>
      <c r="P2" s="126"/>
      <c r="Q2" s="126"/>
      <c r="R2" s="128"/>
    </row>
    <row r="3" spans="1:18" s="33" customFormat="1" ht="25.15" customHeight="1">
      <c r="A3" s="23">
        <v>1</v>
      </c>
      <c r="B3" s="143" t="s">
        <v>30</v>
      </c>
      <c r="C3" s="24"/>
      <c r="D3" s="25"/>
      <c r="E3" s="26"/>
      <c r="F3" s="27">
        <v>3</v>
      </c>
      <c r="G3" s="28" t="s">
        <v>10</v>
      </c>
      <c r="H3" s="27">
        <v>0</v>
      </c>
      <c r="I3" s="29">
        <v>3</v>
      </c>
      <c r="J3" s="28" t="s">
        <v>10</v>
      </c>
      <c r="K3" s="28">
        <v>0</v>
      </c>
      <c r="L3" s="29">
        <v>3</v>
      </c>
      <c r="M3" s="28" t="s">
        <v>10</v>
      </c>
      <c r="N3" s="30">
        <v>0</v>
      </c>
      <c r="O3" s="31">
        <f>IF(C3&gt;E3,1,0)+IF(F3&gt;H3,1,0)+IF(I3&gt;K3,1,0)+IF(L3&gt;N3,1,0)</f>
        <v>3</v>
      </c>
      <c r="P3" s="31">
        <f>IF(C3&lt;E3,1,0)+IF(F3&lt;H3,1,0)+IF(I3&lt;K3,1,0)+IF(L3&lt;N3,1,0)</f>
        <v>0</v>
      </c>
      <c r="Q3" s="32">
        <f>(O3*2)+(P3*1)</f>
        <v>6</v>
      </c>
      <c r="R3" s="139">
        <v>1</v>
      </c>
    </row>
    <row r="4" spans="1:18" s="43" customFormat="1" ht="13.15" customHeight="1">
      <c r="A4" s="34"/>
      <c r="B4" s="144"/>
      <c r="C4" s="35"/>
      <c r="D4" s="36"/>
      <c r="E4" s="36"/>
      <c r="F4" s="37">
        <v>1</v>
      </c>
      <c r="G4" s="38"/>
      <c r="H4" s="38"/>
      <c r="I4" s="39">
        <v>3</v>
      </c>
      <c r="J4" s="38"/>
      <c r="K4" s="38"/>
      <c r="L4" s="39">
        <v>5</v>
      </c>
      <c r="M4" s="38"/>
      <c r="N4" s="40"/>
      <c r="O4" s="41"/>
      <c r="P4" s="41"/>
      <c r="Q4" s="42"/>
      <c r="R4" s="140"/>
    </row>
    <row r="5" spans="1:18" s="33" customFormat="1" ht="25.15" customHeight="1">
      <c r="A5" s="23">
        <f>A3+1</f>
        <v>2</v>
      </c>
      <c r="B5" s="145" t="s">
        <v>235</v>
      </c>
      <c r="C5" s="44">
        <f>IF(H3="","",H3)</f>
        <v>0</v>
      </c>
      <c r="D5" s="45" t="s">
        <v>10</v>
      </c>
      <c r="E5" s="45">
        <f>IF(F3="","",F3)</f>
        <v>3</v>
      </c>
      <c r="F5" s="46"/>
      <c r="G5" s="25"/>
      <c r="H5" s="25"/>
      <c r="I5" s="29">
        <v>1</v>
      </c>
      <c r="J5" s="28" t="s">
        <v>10</v>
      </c>
      <c r="K5" s="28">
        <v>3</v>
      </c>
      <c r="L5" s="29">
        <v>0</v>
      </c>
      <c r="M5" s="28" t="s">
        <v>10</v>
      </c>
      <c r="N5" s="30">
        <v>3</v>
      </c>
      <c r="O5" s="31">
        <f>IF(C5&gt;E5,1,0)+IF(F5&gt;H5,1,0)+IF(I5&gt;K5,1,0)+IF(L5&gt;N5,1,0)</f>
        <v>0</v>
      </c>
      <c r="P5" s="31">
        <f>IF(C5&lt;E5,1,0)+IF(F5&lt;H5,1,0)+IF(I5&lt;K5,1,0)+IF(L5&lt;N5,1,0)</f>
        <v>3</v>
      </c>
      <c r="Q5" s="47">
        <f>(O5*2)+(P5*1)</f>
        <v>3</v>
      </c>
      <c r="R5" s="141">
        <v>4</v>
      </c>
    </row>
    <row r="6" spans="1:18" s="43" customFormat="1" ht="13.15" customHeight="1">
      <c r="A6" s="34"/>
      <c r="B6" s="144"/>
      <c r="C6" s="48"/>
      <c r="D6" s="49"/>
      <c r="E6" s="49"/>
      <c r="F6" s="35"/>
      <c r="G6" s="36"/>
      <c r="H6" s="36"/>
      <c r="I6" s="39">
        <v>6</v>
      </c>
      <c r="J6" s="38"/>
      <c r="K6" s="38"/>
      <c r="L6" s="39">
        <v>4</v>
      </c>
      <c r="M6" s="38"/>
      <c r="N6" s="40"/>
      <c r="O6" s="41"/>
      <c r="P6" s="41"/>
      <c r="Q6" s="42"/>
      <c r="R6" s="140"/>
    </row>
    <row r="7" spans="1:18" s="33" customFormat="1" ht="25.15" customHeight="1">
      <c r="A7" s="23">
        <f>A5+1</f>
        <v>3</v>
      </c>
      <c r="B7" s="145" t="s">
        <v>31</v>
      </c>
      <c r="C7" s="44">
        <f>IF(K3="","",K3)</f>
        <v>0</v>
      </c>
      <c r="D7" s="45" t="s">
        <v>10</v>
      </c>
      <c r="E7" s="45">
        <f>IF(I3="","",I3)</f>
        <v>3</v>
      </c>
      <c r="F7" s="50">
        <f>IF(K5="","",K5)</f>
        <v>3</v>
      </c>
      <c r="G7" s="51" t="s">
        <v>10</v>
      </c>
      <c r="H7" s="45">
        <f>IF(I5="","",I5)</f>
        <v>1</v>
      </c>
      <c r="I7" s="46"/>
      <c r="J7" s="25"/>
      <c r="K7" s="25"/>
      <c r="L7" s="29">
        <v>1</v>
      </c>
      <c r="M7" s="28" t="s">
        <v>10</v>
      </c>
      <c r="N7" s="30">
        <v>3</v>
      </c>
      <c r="O7" s="31">
        <f>IF(C7&gt;E7,1,0)+IF(F7&gt;H7,1,0)+IF(I7&gt;K7,1,0)+IF(L7&gt;N7,1,0)</f>
        <v>1</v>
      </c>
      <c r="P7" s="31">
        <f>IF(C7&lt;E7,1,0)+IF(F7&lt;H7,1,0)+IF(I7&lt;K7,1,0)+IF(L7&lt;N7,1,0)</f>
        <v>2</v>
      </c>
      <c r="Q7" s="47">
        <f>(O7*2)+(P7*1)</f>
        <v>4</v>
      </c>
      <c r="R7" s="141">
        <v>3</v>
      </c>
    </row>
    <row r="8" spans="1:18" s="52" customFormat="1" ht="13.15" customHeight="1">
      <c r="A8" s="34"/>
      <c r="B8" s="144"/>
      <c r="C8" s="48"/>
      <c r="D8" s="49"/>
      <c r="E8" s="49"/>
      <c r="F8" s="39"/>
      <c r="G8" s="38"/>
      <c r="H8" s="38"/>
      <c r="I8" s="35"/>
      <c r="J8" s="36"/>
      <c r="K8" s="36"/>
      <c r="L8" s="39">
        <v>2</v>
      </c>
      <c r="M8" s="38"/>
      <c r="N8" s="40"/>
      <c r="O8" s="41"/>
      <c r="P8" s="41"/>
      <c r="Q8" s="42"/>
      <c r="R8" s="140"/>
    </row>
    <row r="9" spans="1:18" s="33" customFormat="1" ht="25.15" customHeight="1">
      <c r="A9" s="23">
        <f>A7+1</f>
        <v>4</v>
      </c>
      <c r="B9" s="145" t="s">
        <v>32</v>
      </c>
      <c r="C9" s="45">
        <f>IF(N3="","",N3)</f>
        <v>0</v>
      </c>
      <c r="D9" s="45" t="s">
        <v>10</v>
      </c>
      <c r="E9" s="45">
        <f>IF(L3="","",L3)</f>
        <v>3</v>
      </c>
      <c r="F9" s="50">
        <f>IF(N5="","",N5)</f>
        <v>3</v>
      </c>
      <c r="G9" s="51" t="s">
        <v>10</v>
      </c>
      <c r="H9" s="45">
        <f>IF(L5="","",L5)</f>
        <v>0</v>
      </c>
      <c r="I9" s="50">
        <f>IF(N7="","",N7)</f>
        <v>3</v>
      </c>
      <c r="J9" s="51" t="s">
        <v>10</v>
      </c>
      <c r="K9" s="45">
        <f>IF(L7="","",L7)</f>
        <v>1</v>
      </c>
      <c r="L9" s="46"/>
      <c r="M9" s="25"/>
      <c r="N9" s="53"/>
      <c r="O9" s="31">
        <f>IF(C9&gt;E9,1,0)+IF(F9&gt;H9,1,0)+IF(I9&gt;K9,1,0)+IF(L9&gt;N9,1,0)</f>
        <v>2</v>
      </c>
      <c r="P9" s="31">
        <f>IF(C9&lt;E9,1,0)+IF(F9&lt;H9,1,0)+IF(I9&lt;K9,1,0)+IF(L9&lt;N9,1,0)</f>
        <v>1</v>
      </c>
      <c r="Q9" s="31">
        <f>(O9*2)+(P9*1)</f>
        <v>5</v>
      </c>
      <c r="R9" s="141">
        <v>2</v>
      </c>
    </row>
    <row r="10" spans="1:18" s="52" customFormat="1" ht="13.15" customHeight="1" thickBot="1">
      <c r="A10" s="54"/>
      <c r="B10" s="146"/>
      <c r="C10" s="55"/>
      <c r="D10" s="56"/>
      <c r="E10" s="56"/>
      <c r="F10" s="57"/>
      <c r="G10" s="58"/>
      <c r="H10" s="58"/>
      <c r="I10" s="57"/>
      <c r="J10" s="58"/>
      <c r="K10" s="58"/>
      <c r="L10" s="59"/>
      <c r="M10" s="60"/>
      <c r="N10" s="61"/>
      <c r="O10" s="62"/>
      <c r="P10" s="62"/>
      <c r="Q10" s="63"/>
      <c r="R10" s="142"/>
    </row>
    <row r="15" spans="1:18" ht="20.100000000000001" customHeight="1">
      <c r="A15" s="64"/>
      <c r="B15" s="65" t="s">
        <v>11</v>
      </c>
      <c r="C15" s="66"/>
    </row>
    <row r="16" spans="1:18" ht="24.95" customHeight="1">
      <c r="A16" s="64" t="s">
        <v>12</v>
      </c>
      <c r="B16" s="70" t="str">
        <f>IF($R$3=1,$B$3,IF($R$5=1,$B$5,IF($R$7=1,$B$7,IF($R$9=1,$B$9,""))))</f>
        <v>Schwaiger Helene (OÖ)</v>
      </c>
      <c r="C16" s="66"/>
      <c r="E16" s="71"/>
    </row>
    <row r="17" spans="1:5" ht="24.95" customHeight="1">
      <c r="A17" s="64" t="s">
        <v>13</v>
      </c>
      <c r="B17" s="70" t="str">
        <f>IF($R$3=2,$B$3,IF($R$5=2,$B$5,IF($R$7=2,$B$7,IF($R$9=2,$B$9,""))))</f>
        <v>Mijatovic Mateja (NÖ)</v>
      </c>
      <c r="C17" s="66"/>
      <c r="E17" s="71"/>
    </row>
    <row r="18" spans="1:5" ht="24.95" customHeight="1">
      <c r="A18" s="64" t="s">
        <v>14</v>
      </c>
      <c r="B18" s="70" t="str">
        <f>IF($R$3=3,$B$3,IF($R$5=3,$B$5,IF($R$7=3,$B$7,IF($R$9=3,$B$9,""))))</f>
        <v>Zurl Hanna (ST)</v>
      </c>
      <c r="C18" s="66"/>
      <c r="E18" s="71"/>
    </row>
    <row r="19" spans="1:5" ht="24.95" customHeight="1">
      <c r="A19" s="64" t="s">
        <v>15</v>
      </c>
      <c r="B19" s="70" t="str">
        <f>IF($R$3=4,$B$3,IF($R$5=4,$B$5,IF($R$7=4,$B$7,IF($R$9=4,$B$9,""))))</f>
        <v>Kronlachner Claudia (V)</v>
      </c>
      <c r="C19" s="66"/>
      <c r="E19" s="71"/>
    </row>
  </sheetData>
  <mergeCells count="17">
    <mergeCell ref="R9:R10"/>
    <mergeCell ref="B3:B4"/>
    <mergeCell ref="B5:B6"/>
    <mergeCell ref="B7:B8"/>
    <mergeCell ref="B9:B10"/>
    <mergeCell ref="P1:P2"/>
    <mergeCell ref="R1:R2"/>
    <mergeCell ref="Q1:Q2"/>
    <mergeCell ref="R3:R4"/>
    <mergeCell ref="R5:R6"/>
    <mergeCell ref="R7:R8"/>
    <mergeCell ref="B1:B2"/>
    <mergeCell ref="C1:E2"/>
    <mergeCell ref="F1:H2"/>
    <mergeCell ref="I1:K2"/>
    <mergeCell ref="L1:N2"/>
    <mergeCell ref="O1:O2"/>
  </mergeCells>
  <phoneticPr fontId="0" type="noConversion"/>
  <printOptions horizontalCentered="1" verticalCentered="1" gridLinesSet="0"/>
  <pageMargins left="0.78740157480314965" right="0.78740157480314965" top="0.78740157480314965" bottom="0.78740157480314965" header="0.51181102362204722" footer="0.51181102362204722"/>
  <pageSetup paperSize="9" fitToHeight="0" orientation="landscape" horizontalDpi="4294967294" verticalDpi="4294967292" r:id="rId1"/>
  <headerFooter alignWithMargins="0"/>
  <colBreaks count="2" manualBreakCount="2">
    <brk id="65535" max="1048575" man="1"/>
    <brk id="65535" max="1048575" man="1"/>
  </colBreak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F6C09A-C58A-4FC6-8C44-631CEBECB86C}">
  <sheetPr>
    <tabColor indexed="13"/>
  </sheetPr>
  <dimension ref="A1:H471"/>
  <sheetViews>
    <sheetView showGridLines="0" zoomScaleNormal="100" workbookViewId="0"/>
  </sheetViews>
  <sheetFormatPr defaultColWidth="12" defaultRowHeight="14.25"/>
  <cols>
    <col min="1" max="1" width="3.42578125" style="13" customWidth="1"/>
    <col min="2" max="6" width="25.7109375" style="2" customWidth="1"/>
    <col min="7" max="7" width="22.42578125" style="2" customWidth="1"/>
    <col min="8" max="8" width="3.42578125" style="2" customWidth="1"/>
    <col min="9" max="16384" width="12" style="2"/>
  </cols>
  <sheetData>
    <row r="1" spans="1:8" ht="15" customHeight="1">
      <c r="A1" s="1" t="s">
        <v>136</v>
      </c>
    </row>
    <row r="2" spans="1:8" ht="15" customHeight="1">
      <c r="A2" s="1" t="s">
        <v>137</v>
      </c>
      <c r="D2" s="3" t="s">
        <v>0</v>
      </c>
      <c r="E2" s="4" t="s">
        <v>1</v>
      </c>
    </row>
    <row r="3" spans="1:8" ht="15" customHeight="1">
      <c r="A3" s="1"/>
      <c r="E3" s="3"/>
      <c r="F3" s="4"/>
    </row>
    <row r="4" spans="1:8" ht="15" customHeight="1">
      <c r="A4" s="6">
        <v>1</v>
      </c>
      <c r="B4" s="2" t="s">
        <v>205</v>
      </c>
      <c r="E4" s="4" t="s">
        <v>2</v>
      </c>
      <c r="G4" s="13"/>
      <c r="H4" s="13"/>
    </row>
    <row r="5" spans="1:8" ht="15" customHeight="1">
      <c r="A5" s="6"/>
      <c r="B5" s="7"/>
      <c r="C5" s="2" t="s">
        <v>205</v>
      </c>
      <c r="G5" s="13"/>
      <c r="H5" s="13"/>
    </row>
    <row r="6" spans="1:8" ht="15" customHeight="1">
      <c r="A6" s="6">
        <v>2</v>
      </c>
      <c r="B6" s="8" t="s">
        <v>25</v>
      </c>
      <c r="C6" s="7"/>
      <c r="G6" s="13"/>
      <c r="H6" s="13"/>
    </row>
    <row r="7" spans="1:8" ht="15" customHeight="1">
      <c r="A7" s="6"/>
      <c r="B7" s="9"/>
      <c r="C7" s="8"/>
      <c r="D7" s="2" t="s">
        <v>205</v>
      </c>
      <c r="G7" s="13"/>
      <c r="H7" s="13"/>
    </row>
    <row r="8" spans="1:8" ht="15" customHeight="1">
      <c r="A8" s="6">
        <v>3</v>
      </c>
      <c r="B8" s="2" t="s">
        <v>27</v>
      </c>
      <c r="C8" s="8"/>
      <c r="D8" s="7"/>
      <c r="G8" s="13"/>
      <c r="H8" s="13"/>
    </row>
    <row r="9" spans="1:8" ht="15" customHeight="1">
      <c r="A9" s="6"/>
      <c r="B9" s="7"/>
      <c r="C9" s="8" t="s">
        <v>24</v>
      </c>
      <c r="D9" s="8"/>
      <c r="G9" s="13"/>
      <c r="H9" s="13"/>
    </row>
    <row r="10" spans="1:8" ht="15" customHeight="1">
      <c r="A10" s="6">
        <v>4</v>
      </c>
      <c r="B10" s="8" t="s">
        <v>24</v>
      </c>
      <c r="C10" s="9"/>
      <c r="D10" s="8"/>
      <c r="G10" s="13"/>
      <c r="H10" s="13"/>
    </row>
    <row r="11" spans="1:8" ht="15" customHeight="1">
      <c r="A11" s="6"/>
      <c r="B11" s="9"/>
      <c r="D11" s="8"/>
      <c r="E11" s="2" t="s">
        <v>205</v>
      </c>
      <c r="G11" s="13"/>
      <c r="H11" s="13"/>
    </row>
    <row r="12" spans="1:8" ht="15" customHeight="1">
      <c r="A12" s="6">
        <v>5</v>
      </c>
      <c r="B12" s="2" t="s">
        <v>30</v>
      </c>
      <c r="D12" s="8"/>
      <c r="E12" s="7"/>
      <c r="G12" s="13"/>
      <c r="H12" s="13"/>
    </row>
    <row r="13" spans="1:8" ht="15" customHeight="1">
      <c r="A13" s="6"/>
      <c r="B13" s="7"/>
      <c r="C13" s="2" t="s">
        <v>30</v>
      </c>
      <c r="D13" s="8"/>
      <c r="E13" s="8"/>
      <c r="G13" s="13"/>
      <c r="H13" s="13"/>
    </row>
    <row r="14" spans="1:8" ht="15" customHeight="1">
      <c r="A14" s="6">
        <v>6</v>
      </c>
      <c r="B14" s="8" t="s">
        <v>20</v>
      </c>
      <c r="C14" s="7"/>
      <c r="D14" s="8"/>
      <c r="E14" s="8"/>
      <c r="G14" s="13"/>
      <c r="H14" s="13"/>
    </row>
    <row r="15" spans="1:8" ht="15" customHeight="1">
      <c r="A15" s="6"/>
      <c r="B15" s="9"/>
      <c r="C15" s="8"/>
      <c r="D15" s="121" t="s">
        <v>30</v>
      </c>
      <c r="E15" s="8"/>
      <c r="G15" s="13"/>
      <c r="H15" s="13"/>
    </row>
    <row r="16" spans="1:8" ht="15" customHeight="1">
      <c r="A16" s="6">
        <v>7</v>
      </c>
      <c r="B16" s="2" t="s">
        <v>31</v>
      </c>
      <c r="C16" s="8"/>
      <c r="D16" s="9"/>
      <c r="E16" s="8"/>
      <c r="G16" s="13"/>
      <c r="H16" s="13"/>
    </row>
    <row r="17" spans="1:8" ht="15" customHeight="1">
      <c r="A17" s="6"/>
      <c r="B17" s="7"/>
      <c r="C17" s="8" t="s">
        <v>3</v>
      </c>
      <c r="E17" s="8"/>
      <c r="G17" s="13"/>
      <c r="H17" s="13"/>
    </row>
    <row r="18" spans="1:8" ht="15" customHeight="1">
      <c r="A18" s="6">
        <v>8</v>
      </c>
      <c r="B18" s="8" t="s">
        <v>3</v>
      </c>
      <c r="C18" s="9"/>
      <c r="E18" s="8"/>
      <c r="G18" s="13"/>
      <c r="H18" s="13"/>
    </row>
    <row r="19" spans="1:8" ht="15" customHeight="1">
      <c r="A19" s="6"/>
      <c r="B19" s="9"/>
      <c r="E19" s="8"/>
      <c r="F19" s="2" t="s">
        <v>205</v>
      </c>
      <c r="G19" s="13"/>
      <c r="H19" s="13"/>
    </row>
    <row r="20" spans="1:8" ht="15" customHeight="1">
      <c r="A20" s="6">
        <v>9</v>
      </c>
      <c r="B20" s="2" t="s">
        <v>4</v>
      </c>
      <c r="E20" s="8"/>
      <c r="F20" s="9"/>
      <c r="G20" s="14"/>
      <c r="H20" s="13"/>
    </row>
    <row r="21" spans="1:8" ht="15" customHeight="1">
      <c r="A21" s="6"/>
      <c r="B21" s="7"/>
      <c r="C21" s="2" t="s">
        <v>4</v>
      </c>
      <c r="E21" s="8"/>
      <c r="F21" s="12"/>
      <c r="G21" s="14"/>
      <c r="H21" s="13"/>
    </row>
    <row r="22" spans="1:8" ht="15" customHeight="1">
      <c r="A22" s="6">
        <v>10</v>
      </c>
      <c r="B22" s="8" t="s">
        <v>21</v>
      </c>
      <c r="C22" s="7"/>
      <c r="E22" s="8"/>
      <c r="F22" s="12"/>
      <c r="G22" s="14"/>
      <c r="H22" s="13"/>
    </row>
    <row r="23" spans="1:8" ht="15" customHeight="1">
      <c r="A23" s="6"/>
      <c r="B23" s="9"/>
      <c r="C23" s="8"/>
      <c r="D23" s="2" t="s">
        <v>4</v>
      </c>
      <c r="E23" s="8"/>
      <c r="F23" s="12"/>
      <c r="G23" s="14"/>
      <c r="H23" s="13"/>
    </row>
    <row r="24" spans="1:8" ht="15" customHeight="1">
      <c r="A24" s="6">
        <v>11</v>
      </c>
      <c r="B24" s="2" t="s">
        <v>32</v>
      </c>
      <c r="C24" s="8"/>
      <c r="D24" s="7"/>
      <c r="E24" s="8"/>
      <c r="F24" s="12"/>
      <c r="G24" s="14"/>
      <c r="H24" s="13"/>
    </row>
    <row r="25" spans="1:8" ht="15" customHeight="1">
      <c r="A25" s="6"/>
      <c r="B25" s="7"/>
      <c r="C25" s="121" t="s">
        <v>32</v>
      </c>
      <c r="D25" s="8"/>
      <c r="E25" s="8"/>
      <c r="F25" s="12"/>
      <c r="G25" s="14"/>
      <c r="H25" s="13"/>
    </row>
    <row r="26" spans="1:8" ht="15" customHeight="1">
      <c r="A26" s="6">
        <v>12</v>
      </c>
      <c r="B26" s="10" t="s">
        <v>221</v>
      </c>
      <c r="C26" s="9"/>
      <c r="D26" s="8"/>
      <c r="E26" s="8"/>
      <c r="F26" s="12"/>
      <c r="G26" s="14"/>
      <c r="H26" s="13"/>
    </row>
    <row r="27" spans="1:8" ht="15" customHeight="1">
      <c r="A27" s="6"/>
      <c r="B27" s="9"/>
      <c r="D27" s="8"/>
      <c r="E27" s="8" t="s">
        <v>5</v>
      </c>
      <c r="F27" s="12"/>
      <c r="G27" s="14"/>
      <c r="H27" s="13"/>
    </row>
    <row r="28" spans="1:8" ht="15" customHeight="1">
      <c r="A28" s="6">
        <v>13</v>
      </c>
      <c r="B28" s="2" t="s">
        <v>211</v>
      </c>
      <c r="D28" s="8"/>
      <c r="E28" s="9"/>
      <c r="F28" s="12"/>
      <c r="G28" s="14"/>
      <c r="H28" s="13"/>
    </row>
    <row r="29" spans="1:8" ht="15" customHeight="1">
      <c r="A29" s="6"/>
      <c r="B29" s="7"/>
      <c r="C29" s="8" t="s">
        <v>23</v>
      </c>
      <c r="D29" s="8"/>
      <c r="F29" s="12"/>
      <c r="G29" s="14"/>
      <c r="H29" s="13"/>
    </row>
    <row r="30" spans="1:8" ht="15" customHeight="1">
      <c r="A30" s="6">
        <v>14</v>
      </c>
      <c r="B30" s="8" t="s">
        <v>23</v>
      </c>
      <c r="C30" s="7"/>
      <c r="D30" s="8"/>
      <c r="F30" s="12"/>
      <c r="G30" s="14"/>
      <c r="H30" s="13"/>
    </row>
    <row r="31" spans="1:8" ht="15" customHeight="1">
      <c r="A31" s="6"/>
      <c r="B31" s="9"/>
      <c r="C31" s="8"/>
      <c r="D31" s="8" t="s">
        <v>5</v>
      </c>
      <c r="F31" s="12"/>
      <c r="G31" s="14"/>
      <c r="H31" s="13"/>
    </row>
    <row r="32" spans="1:8" ht="15" customHeight="1">
      <c r="A32" s="6">
        <v>15</v>
      </c>
      <c r="B32" s="2" t="s">
        <v>29</v>
      </c>
      <c r="C32" s="8"/>
      <c r="D32" s="9"/>
      <c r="E32" s="15"/>
      <c r="F32" s="15"/>
      <c r="G32" s="14"/>
      <c r="H32" s="13"/>
    </row>
    <row r="33" spans="1:8" ht="15" customHeight="1">
      <c r="A33" s="6"/>
      <c r="B33" s="7"/>
      <c r="C33" s="8" t="s">
        <v>5</v>
      </c>
      <c r="E33" s="15"/>
      <c r="F33" s="15"/>
      <c r="G33" s="14"/>
      <c r="H33" s="13"/>
    </row>
    <row r="34" spans="1:8" ht="15" customHeight="1">
      <c r="A34" s="6">
        <v>16</v>
      </c>
      <c r="B34" s="8" t="s">
        <v>5</v>
      </c>
      <c r="C34" s="9"/>
      <c r="D34" s="16"/>
      <c r="E34" s="15"/>
      <c r="F34" s="15"/>
      <c r="G34" s="14"/>
      <c r="H34" s="13"/>
    </row>
    <row r="35" spans="1:8" ht="18" customHeight="1">
      <c r="B35" s="9"/>
      <c r="E35" s="15"/>
      <c r="F35" s="15"/>
      <c r="G35" s="17"/>
      <c r="H35" s="13"/>
    </row>
    <row r="36" spans="1:8" s="15" customFormat="1" ht="18" customHeight="1">
      <c r="G36" s="18"/>
    </row>
    <row r="37" spans="1:8" s="15" customFormat="1" ht="18" customHeight="1">
      <c r="G37" s="18"/>
    </row>
    <row r="38" spans="1:8" s="15" customFormat="1" ht="18" customHeight="1">
      <c r="G38" s="18"/>
    </row>
    <row r="39" spans="1:8" s="15" customFormat="1" ht="18" customHeight="1">
      <c r="G39" s="18"/>
    </row>
    <row r="40" spans="1:8" s="15" customFormat="1" ht="18" customHeight="1">
      <c r="G40" s="18"/>
    </row>
    <row r="41" spans="1:8" s="15" customFormat="1" ht="18" customHeight="1">
      <c r="G41" s="18"/>
    </row>
    <row r="42" spans="1:8" s="15" customFormat="1" ht="18" customHeight="1">
      <c r="G42" s="18"/>
    </row>
    <row r="43" spans="1:8" s="15" customFormat="1" ht="18" customHeight="1">
      <c r="G43" s="18"/>
    </row>
    <row r="44" spans="1:8" s="15" customFormat="1" ht="18" customHeight="1">
      <c r="G44" s="18"/>
    </row>
    <row r="45" spans="1:8" s="15" customFormat="1" ht="18" customHeight="1">
      <c r="G45" s="18"/>
    </row>
    <row r="46" spans="1:8" s="15" customFormat="1" ht="18" customHeight="1">
      <c r="G46" s="18"/>
    </row>
    <row r="47" spans="1:8" s="15" customFormat="1" ht="18" customHeight="1">
      <c r="G47" s="18"/>
    </row>
    <row r="48" spans="1:8" s="15" customFormat="1" ht="18" customHeight="1">
      <c r="G48" s="18"/>
    </row>
    <row r="49" spans="7:7" s="15" customFormat="1" ht="18" customHeight="1">
      <c r="G49" s="18"/>
    </row>
    <row r="50" spans="7:7" s="15" customFormat="1" ht="18" customHeight="1"/>
    <row r="51" spans="7:7" s="15" customFormat="1" ht="18" customHeight="1"/>
    <row r="52" spans="7:7" s="15" customFormat="1" ht="18" customHeight="1"/>
    <row r="53" spans="7:7" s="15" customFormat="1" ht="18" customHeight="1"/>
    <row r="54" spans="7:7" s="15" customFormat="1" ht="18" customHeight="1"/>
    <row r="55" spans="7:7" s="15" customFormat="1" ht="18" customHeight="1"/>
    <row r="56" spans="7:7" s="15" customFormat="1" ht="18" customHeight="1"/>
    <row r="57" spans="7:7" s="15" customFormat="1" ht="18" customHeight="1"/>
    <row r="58" spans="7:7" s="15" customFormat="1" ht="18" customHeight="1"/>
    <row r="59" spans="7:7" s="15" customFormat="1" ht="18" customHeight="1"/>
    <row r="60" spans="7:7" s="15" customFormat="1" ht="18" customHeight="1"/>
    <row r="61" spans="7:7" s="15" customFormat="1" ht="18" customHeight="1"/>
    <row r="62" spans="7:7" s="15" customFormat="1" ht="18" customHeight="1"/>
    <row r="63" spans="7:7" s="15" customFormat="1" ht="18" customHeight="1"/>
    <row r="64" spans="7:7" s="15" customFormat="1" ht="18" customHeight="1"/>
    <row r="65" s="15" customFormat="1" ht="18" customHeight="1"/>
    <row r="66" s="15" customFormat="1" ht="18" customHeight="1"/>
    <row r="67" s="15" customFormat="1" ht="11.1" customHeight="1"/>
    <row r="68" s="15" customFormat="1" ht="12.75"/>
    <row r="69" s="15" customFormat="1" ht="12.75"/>
    <row r="70" s="15" customFormat="1" ht="12.75"/>
    <row r="71" s="15" customFormat="1" ht="12.75"/>
    <row r="72" s="15" customFormat="1" ht="12.75"/>
    <row r="73" s="15" customFormat="1" ht="12.75"/>
    <row r="74" s="15" customFormat="1" ht="12.75"/>
    <row r="75" s="15" customFormat="1" ht="12.75"/>
    <row r="76" s="15" customFormat="1" ht="12.75"/>
    <row r="77" s="15" customFormat="1" ht="12.75"/>
    <row r="78" s="15" customFormat="1" ht="12.75"/>
    <row r="79" s="15" customFormat="1" ht="12.75"/>
    <row r="80" s="15" customFormat="1" ht="12.75"/>
    <row r="81" s="15" customFormat="1" ht="12.75"/>
    <row r="82" s="15" customFormat="1" ht="12.75"/>
    <row r="83" s="15" customFormat="1" ht="12.75"/>
    <row r="84" s="15" customFormat="1" ht="12.75"/>
    <row r="85" s="15" customFormat="1" ht="12.75"/>
    <row r="86" s="15" customFormat="1" ht="12.75"/>
    <row r="87" s="15" customFormat="1" ht="12.75"/>
    <row r="88" s="15" customFormat="1" ht="12.75"/>
    <row r="89" s="15" customFormat="1" ht="12.75"/>
    <row r="90" s="15" customFormat="1" ht="12.75"/>
    <row r="91" s="15" customFormat="1" ht="12.75"/>
    <row r="92" s="15" customFormat="1" ht="12.75"/>
    <row r="93" s="15" customFormat="1" ht="12.75"/>
    <row r="94" s="15" customFormat="1" ht="12.75"/>
    <row r="95" s="15" customFormat="1" ht="12.75"/>
    <row r="96" s="15" customFormat="1" ht="12.75"/>
    <row r="97" spans="2:8" s="15" customFormat="1" ht="12.75"/>
    <row r="98" spans="2:8" s="15" customFormat="1" ht="12.75"/>
    <row r="99" spans="2:8" s="15" customFormat="1" ht="12.75"/>
    <row r="100" spans="2:8" s="15" customFormat="1" ht="12.75"/>
    <row r="101" spans="2:8" s="15" customFormat="1" ht="12.75"/>
    <row r="102" spans="2:8" s="15" customFormat="1" ht="12.75"/>
    <row r="103" spans="2:8" s="15" customFormat="1" ht="12.75"/>
    <row r="104" spans="2:8" s="15" customFormat="1" ht="12.75"/>
    <row r="105" spans="2:8" s="15" customFormat="1" ht="12.75"/>
    <row r="106" spans="2:8" s="15" customFormat="1" ht="12.75"/>
    <row r="107" spans="2:8" s="15" customFormat="1" ht="12.75"/>
    <row r="108" spans="2:8" s="15" customFormat="1" ht="12.75"/>
    <row r="109" spans="2:8" s="15" customFormat="1" ht="12.75"/>
    <row r="110" spans="2:8">
      <c r="B110" s="13"/>
      <c r="C110" s="13"/>
      <c r="D110" s="13"/>
      <c r="E110" s="13"/>
      <c r="F110" s="13"/>
      <c r="G110" s="13"/>
      <c r="H110" s="13"/>
    </row>
    <row r="111" spans="2:8">
      <c r="B111" s="13"/>
      <c r="C111" s="13"/>
      <c r="D111" s="13"/>
      <c r="E111" s="13"/>
      <c r="F111" s="13"/>
      <c r="G111" s="13"/>
      <c r="H111" s="13"/>
    </row>
    <row r="112" spans="2:8">
      <c r="B112" s="13"/>
      <c r="C112" s="13"/>
      <c r="D112" s="13"/>
      <c r="E112" s="13"/>
      <c r="F112" s="13"/>
      <c r="G112" s="13"/>
      <c r="H112" s="13"/>
    </row>
    <row r="113" spans="2:8">
      <c r="B113" s="13"/>
      <c r="C113" s="13"/>
      <c r="D113" s="13"/>
      <c r="E113" s="13"/>
      <c r="F113" s="13"/>
      <c r="G113" s="13"/>
      <c r="H113" s="13"/>
    </row>
    <row r="114" spans="2:8">
      <c r="B114" s="13"/>
      <c r="C114" s="13"/>
      <c r="D114" s="13"/>
      <c r="E114" s="13"/>
      <c r="F114" s="13"/>
      <c r="G114" s="13"/>
      <c r="H114" s="13"/>
    </row>
    <row r="115" spans="2:8">
      <c r="B115" s="13"/>
      <c r="C115" s="13"/>
      <c r="D115" s="13"/>
      <c r="E115" s="13"/>
      <c r="F115" s="13"/>
      <c r="G115" s="13"/>
      <c r="H115" s="13"/>
    </row>
    <row r="116" spans="2:8">
      <c r="B116" s="13"/>
      <c r="C116" s="13"/>
      <c r="D116" s="13"/>
      <c r="E116" s="13"/>
      <c r="F116" s="13"/>
      <c r="G116" s="13"/>
      <c r="H116" s="13"/>
    </row>
    <row r="117" spans="2:8">
      <c r="B117" s="13"/>
      <c r="C117" s="13"/>
      <c r="D117" s="13"/>
      <c r="E117" s="13"/>
      <c r="F117" s="13"/>
      <c r="G117" s="13"/>
      <c r="H117" s="13"/>
    </row>
    <row r="118" spans="2:8">
      <c r="B118" s="13"/>
      <c r="C118" s="13"/>
      <c r="D118" s="13"/>
      <c r="E118" s="13"/>
      <c r="F118" s="13"/>
      <c r="G118" s="13"/>
      <c r="H118" s="13"/>
    </row>
    <row r="119" spans="2:8">
      <c r="B119" s="13"/>
      <c r="C119" s="13"/>
      <c r="D119" s="13"/>
      <c r="E119" s="13"/>
      <c r="F119" s="13"/>
      <c r="G119" s="13"/>
      <c r="H119" s="13"/>
    </row>
    <row r="120" spans="2:8">
      <c r="B120" s="13"/>
      <c r="C120" s="13"/>
      <c r="D120" s="13"/>
      <c r="E120" s="13"/>
      <c r="F120" s="13"/>
      <c r="G120" s="13"/>
      <c r="H120" s="13"/>
    </row>
    <row r="121" spans="2:8">
      <c r="B121" s="13"/>
      <c r="C121" s="13"/>
      <c r="D121" s="13"/>
      <c r="E121" s="13"/>
      <c r="F121" s="13"/>
      <c r="G121" s="13"/>
      <c r="H121" s="13"/>
    </row>
    <row r="122" spans="2:8">
      <c r="B122" s="13"/>
      <c r="C122" s="13"/>
      <c r="D122" s="13"/>
      <c r="E122" s="13"/>
      <c r="F122" s="13"/>
      <c r="G122" s="13"/>
      <c r="H122" s="13"/>
    </row>
    <row r="123" spans="2:8">
      <c r="B123" s="13"/>
      <c r="C123" s="13"/>
      <c r="D123" s="13"/>
      <c r="E123" s="13"/>
      <c r="F123" s="13"/>
      <c r="G123" s="13"/>
      <c r="H123" s="13"/>
    </row>
    <row r="124" spans="2:8">
      <c r="B124" s="13"/>
      <c r="C124" s="13"/>
      <c r="D124" s="13"/>
      <c r="E124" s="13"/>
      <c r="F124" s="13"/>
      <c r="G124" s="13"/>
      <c r="H124" s="13"/>
    </row>
    <row r="125" spans="2:8">
      <c r="B125" s="13"/>
      <c r="C125" s="13"/>
      <c r="D125" s="13"/>
      <c r="E125" s="13"/>
      <c r="F125" s="13"/>
      <c r="G125" s="13"/>
      <c r="H125" s="13"/>
    </row>
    <row r="126" spans="2:8">
      <c r="B126" s="13"/>
      <c r="C126" s="13"/>
      <c r="D126" s="13"/>
      <c r="E126" s="13"/>
      <c r="F126" s="13"/>
      <c r="G126" s="13"/>
      <c r="H126" s="13"/>
    </row>
    <row r="127" spans="2:8">
      <c r="B127" s="13"/>
      <c r="C127" s="13"/>
      <c r="D127" s="13"/>
      <c r="E127" s="13"/>
      <c r="F127" s="13"/>
      <c r="G127" s="13"/>
      <c r="H127" s="13"/>
    </row>
    <row r="128" spans="2:8">
      <c r="B128" s="13"/>
      <c r="C128" s="13"/>
      <c r="D128" s="13"/>
      <c r="E128" s="13"/>
      <c r="F128" s="13"/>
      <c r="G128" s="13"/>
      <c r="H128" s="13"/>
    </row>
    <row r="129" spans="2:8">
      <c r="B129" s="13"/>
      <c r="C129" s="13"/>
      <c r="D129" s="13"/>
      <c r="E129" s="13"/>
      <c r="F129" s="13"/>
      <c r="G129" s="13"/>
      <c r="H129" s="13"/>
    </row>
    <row r="130" spans="2:8">
      <c r="B130" s="13"/>
      <c r="C130" s="13"/>
      <c r="D130" s="13"/>
      <c r="E130" s="13"/>
      <c r="F130" s="13"/>
      <c r="G130" s="13"/>
      <c r="H130" s="13"/>
    </row>
    <row r="131" spans="2:8">
      <c r="B131" s="13"/>
      <c r="C131" s="13"/>
      <c r="D131" s="13"/>
      <c r="E131" s="13"/>
      <c r="F131" s="13"/>
      <c r="G131" s="13"/>
      <c r="H131" s="13"/>
    </row>
    <row r="132" spans="2:8">
      <c r="B132" s="13"/>
      <c r="C132" s="13"/>
      <c r="D132" s="13"/>
      <c r="E132" s="13"/>
      <c r="F132" s="13"/>
      <c r="G132" s="13"/>
      <c r="H132" s="13"/>
    </row>
    <row r="133" spans="2:8">
      <c r="B133" s="13"/>
      <c r="C133" s="13"/>
      <c r="D133" s="13"/>
      <c r="E133" s="13"/>
      <c r="F133" s="13"/>
      <c r="G133" s="13"/>
      <c r="H133" s="13"/>
    </row>
    <row r="134" spans="2:8">
      <c r="B134" s="13"/>
      <c r="C134" s="13"/>
      <c r="D134" s="13"/>
      <c r="E134" s="13"/>
      <c r="F134" s="13"/>
      <c r="G134" s="13"/>
      <c r="H134" s="13"/>
    </row>
    <row r="135" spans="2:8">
      <c r="B135" s="13"/>
      <c r="C135" s="13"/>
      <c r="D135" s="13"/>
      <c r="E135" s="13"/>
      <c r="F135" s="13"/>
      <c r="G135" s="13"/>
      <c r="H135" s="13"/>
    </row>
    <row r="136" spans="2:8">
      <c r="B136" s="13"/>
      <c r="C136" s="13"/>
      <c r="D136" s="13"/>
      <c r="E136" s="13"/>
      <c r="F136" s="13"/>
      <c r="G136" s="13"/>
      <c r="H136" s="13"/>
    </row>
    <row r="137" spans="2:8">
      <c r="B137" s="13"/>
      <c r="C137" s="13"/>
      <c r="D137" s="13"/>
      <c r="E137" s="13"/>
      <c r="F137" s="13"/>
      <c r="G137" s="13"/>
      <c r="H137" s="13"/>
    </row>
    <row r="138" spans="2:8">
      <c r="B138" s="13"/>
      <c r="C138" s="13"/>
      <c r="D138" s="13"/>
      <c r="E138" s="13"/>
      <c r="F138" s="13"/>
      <c r="G138" s="13"/>
      <c r="H138" s="13"/>
    </row>
    <row r="139" spans="2:8">
      <c r="B139" s="13"/>
      <c r="C139" s="13"/>
      <c r="D139" s="13"/>
      <c r="E139" s="13"/>
      <c r="F139" s="13"/>
      <c r="G139" s="13"/>
      <c r="H139" s="13"/>
    </row>
    <row r="140" spans="2:8">
      <c r="B140" s="13"/>
      <c r="C140" s="13"/>
      <c r="D140" s="13"/>
      <c r="E140" s="13"/>
      <c r="F140" s="13"/>
      <c r="G140" s="13"/>
      <c r="H140" s="13"/>
    </row>
    <row r="141" spans="2:8">
      <c r="B141" s="13"/>
      <c r="C141" s="13"/>
      <c r="D141" s="13"/>
      <c r="E141" s="13"/>
      <c r="F141" s="13"/>
      <c r="G141" s="13"/>
      <c r="H141" s="13"/>
    </row>
    <row r="142" spans="2:8">
      <c r="B142" s="13"/>
      <c r="C142" s="13"/>
      <c r="D142" s="13"/>
      <c r="E142" s="13"/>
      <c r="F142" s="13"/>
      <c r="G142" s="13"/>
      <c r="H142" s="13"/>
    </row>
    <row r="143" spans="2:8">
      <c r="B143" s="13"/>
      <c r="C143" s="13"/>
      <c r="D143" s="13"/>
      <c r="E143" s="13"/>
      <c r="F143" s="13"/>
      <c r="G143" s="13"/>
      <c r="H143" s="13"/>
    </row>
    <row r="144" spans="2:8">
      <c r="B144" s="13"/>
      <c r="C144" s="13"/>
      <c r="D144" s="13"/>
      <c r="E144" s="13"/>
      <c r="F144" s="13"/>
      <c r="G144" s="13"/>
      <c r="H144" s="13"/>
    </row>
    <row r="145" spans="2:8">
      <c r="B145" s="13"/>
      <c r="C145" s="13"/>
      <c r="D145" s="13"/>
      <c r="E145" s="13"/>
      <c r="F145" s="13"/>
      <c r="G145" s="13"/>
      <c r="H145" s="13"/>
    </row>
    <row r="146" spans="2:8">
      <c r="B146" s="13"/>
      <c r="C146" s="13"/>
      <c r="D146" s="13"/>
      <c r="E146" s="13"/>
      <c r="F146" s="13"/>
      <c r="G146" s="13"/>
      <c r="H146" s="13"/>
    </row>
    <row r="147" spans="2:8">
      <c r="B147" s="13"/>
      <c r="C147" s="13"/>
      <c r="D147" s="13"/>
      <c r="E147" s="13"/>
      <c r="F147" s="13"/>
      <c r="G147" s="13"/>
      <c r="H147" s="13"/>
    </row>
    <row r="148" spans="2:8">
      <c r="B148" s="13"/>
      <c r="C148" s="13"/>
      <c r="D148" s="13"/>
      <c r="E148" s="13"/>
      <c r="F148" s="13"/>
      <c r="G148" s="13"/>
      <c r="H148" s="13"/>
    </row>
    <row r="149" spans="2:8">
      <c r="B149" s="13"/>
      <c r="C149" s="13"/>
      <c r="D149" s="13"/>
      <c r="E149" s="13"/>
      <c r="F149" s="13"/>
      <c r="G149" s="13"/>
      <c r="H149" s="13"/>
    </row>
    <row r="150" spans="2:8">
      <c r="B150" s="13"/>
      <c r="C150" s="13"/>
      <c r="D150" s="13"/>
      <c r="E150" s="13"/>
      <c r="F150" s="13"/>
      <c r="G150" s="13"/>
      <c r="H150" s="13"/>
    </row>
    <row r="151" spans="2:8">
      <c r="B151" s="13"/>
      <c r="C151" s="13"/>
      <c r="D151" s="13"/>
      <c r="E151" s="13"/>
      <c r="F151" s="13"/>
      <c r="G151" s="13"/>
      <c r="H151" s="13"/>
    </row>
    <row r="152" spans="2:8">
      <c r="B152" s="13"/>
      <c r="C152" s="13"/>
      <c r="D152" s="13"/>
      <c r="E152" s="13"/>
      <c r="F152" s="13"/>
      <c r="G152" s="13"/>
      <c r="H152" s="13"/>
    </row>
    <row r="153" spans="2:8">
      <c r="B153" s="13"/>
      <c r="C153" s="13"/>
      <c r="D153" s="13"/>
      <c r="E153" s="13"/>
      <c r="F153" s="13"/>
      <c r="G153" s="13"/>
      <c r="H153" s="13"/>
    </row>
    <row r="154" spans="2:8">
      <c r="B154" s="13"/>
      <c r="C154" s="13"/>
      <c r="D154" s="13"/>
      <c r="E154" s="13"/>
      <c r="F154" s="13"/>
      <c r="G154" s="13"/>
      <c r="H154" s="13"/>
    </row>
    <row r="155" spans="2:8">
      <c r="B155" s="13"/>
      <c r="C155" s="13"/>
      <c r="D155" s="13"/>
      <c r="E155" s="13"/>
      <c r="F155" s="13"/>
      <c r="G155" s="13"/>
      <c r="H155" s="13"/>
    </row>
    <row r="156" spans="2:8">
      <c r="B156" s="13"/>
      <c r="C156" s="13"/>
      <c r="D156" s="13"/>
      <c r="E156" s="13"/>
      <c r="F156" s="13"/>
      <c r="G156" s="13"/>
      <c r="H156" s="13"/>
    </row>
    <row r="157" spans="2:8">
      <c r="B157" s="13"/>
      <c r="C157" s="13"/>
      <c r="D157" s="13"/>
      <c r="E157" s="13"/>
      <c r="F157" s="13"/>
      <c r="G157" s="13"/>
      <c r="H157" s="13"/>
    </row>
    <row r="158" spans="2:8">
      <c r="B158" s="13"/>
      <c r="C158" s="13"/>
      <c r="D158" s="13"/>
      <c r="E158" s="13"/>
      <c r="F158" s="13"/>
      <c r="G158" s="13"/>
      <c r="H158" s="13"/>
    </row>
    <row r="159" spans="2:8">
      <c r="B159" s="13"/>
      <c r="C159" s="13"/>
      <c r="D159" s="13"/>
      <c r="E159" s="13"/>
      <c r="F159" s="13"/>
      <c r="G159" s="13"/>
      <c r="H159" s="13"/>
    </row>
    <row r="160" spans="2:8">
      <c r="B160" s="13"/>
      <c r="C160" s="13"/>
      <c r="D160" s="13"/>
      <c r="E160" s="13"/>
      <c r="F160" s="13"/>
      <c r="G160" s="13"/>
      <c r="H160" s="13"/>
    </row>
    <row r="161" spans="2:8">
      <c r="B161" s="13"/>
      <c r="C161" s="13"/>
      <c r="D161" s="13"/>
      <c r="E161" s="13"/>
      <c r="F161" s="13"/>
      <c r="G161" s="13"/>
      <c r="H161" s="13"/>
    </row>
    <row r="162" spans="2:8">
      <c r="B162" s="13"/>
      <c r="C162" s="13"/>
      <c r="D162" s="13"/>
      <c r="E162" s="13"/>
      <c r="F162" s="13"/>
      <c r="G162" s="13"/>
      <c r="H162" s="13"/>
    </row>
    <row r="163" spans="2:8">
      <c r="B163" s="13"/>
      <c r="C163" s="13"/>
      <c r="D163" s="13"/>
      <c r="E163" s="13"/>
      <c r="F163" s="13"/>
      <c r="G163" s="13"/>
      <c r="H163" s="13"/>
    </row>
    <row r="164" spans="2:8">
      <c r="B164" s="13"/>
      <c r="C164" s="13"/>
      <c r="D164" s="13"/>
      <c r="E164" s="13"/>
      <c r="F164" s="13"/>
      <c r="G164" s="13"/>
      <c r="H164" s="13"/>
    </row>
    <row r="165" spans="2:8">
      <c r="B165" s="13"/>
      <c r="C165" s="13"/>
      <c r="D165" s="13"/>
      <c r="E165" s="13"/>
      <c r="F165" s="13"/>
      <c r="G165" s="13"/>
      <c r="H165" s="13"/>
    </row>
    <row r="166" spans="2:8">
      <c r="B166" s="13"/>
      <c r="C166" s="13"/>
      <c r="D166" s="13"/>
      <c r="E166" s="13"/>
      <c r="F166" s="13"/>
      <c r="G166" s="13"/>
      <c r="H166" s="13"/>
    </row>
    <row r="167" spans="2:8">
      <c r="B167" s="13"/>
      <c r="C167" s="13"/>
      <c r="D167" s="13"/>
      <c r="E167" s="13"/>
      <c r="F167" s="13"/>
      <c r="G167" s="13"/>
      <c r="H167" s="13"/>
    </row>
    <row r="168" spans="2:8">
      <c r="B168" s="13"/>
      <c r="C168" s="13"/>
      <c r="D168" s="13"/>
      <c r="E168" s="13"/>
      <c r="F168" s="13"/>
      <c r="G168" s="13"/>
      <c r="H168" s="13"/>
    </row>
    <row r="169" spans="2:8">
      <c r="B169" s="13"/>
      <c r="C169" s="13"/>
      <c r="D169" s="13"/>
      <c r="E169" s="13"/>
      <c r="F169" s="13"/>
      <c r="G169" s="13"/>
      <c r="H169" s="13"/>
    </row>
    <row r="170" spans="2:8">
      <c r="B170" s="13"/>
      <c r="C170" s="13"/>
      <c r="D170" s="13"/>
      <c r="E170" s="13"/>
      <c r="F170" s="13"/>
      <c r="G170" s="13"/>
      <c r="H170" s="13"/>
    </row>
    <row r="171" spans="2:8">
      <c r="B171" s="13"/>
      <c r="C171" s="13"/>
      <c r="D171" s="13"/>
      <c r="E171" s="13"/>
      <c r="F171" s="13"/>
      <c r="G171" s="13"/>
      <c r="H171" s="13"/>
    </row>
    <row r="172" spans="2:8">
      <c r="B172" s="13"/>
      <c r="C172" s="13"/>
      <c r="D172" s="13"/>
      <c r="E172" s="13"/>
      <c r="F172" s="13"/>
      <c r="G172" s="13"/>
      <c r="H172" s="13"/>
    </row>
    <row r="173" spans="2:8">
      <c r="B173" s="13"/>
      <c r="C173" s="13"/>
      <c r="D173" s="13"/>
      <c r="E173" s="13"/>
      <c r="F173" s="13"/>
      <c r="G173" s="13"/>
      <c r="H173" s="13"/>
    </row>
    <row r="174" spans="2:8">
      <c r="B174" s="13"/>
      <c r="C174" s="13"/>
      <c r="D174" s="13"/>
      <c r="E174" s="13"/>
      <c r="F174" s="13"/>
      <c r="G174" s="13"/>
      <c r="H174" s="13"/>
    </row>
    <row r="175" spans="2:8">
      <c r="B175" s="13"/>
      <c r="C175" s="13"/>
      <c r="D175" s="13"/>
      <c r="E175" s="13"/>
      <c r="F175" s="13"/>
      <c r="G175" s="13"/>
      <c r="H175" s="13"/>
    </row>
    <row r="176" spans="2:8">
      <c r="B176" s="13"/>
      <c r="C176" s="13"/>
      <c r="D176" s="13"/>
      <c r="E176" s="13"/>
      <c r="F176" s="13"/>
      <c r="G176" s="13"/>
      <c r="H176" s="13"/>
    </row>
    <row r="177" spans="2:8">
      <c r="B177" s="13"/>
      <c r="C177" s="13"/>
      <c r="D177" s="13"/>
      <c r="E177" s="13"/>
      <c r="F177" s="13"/>
      <c r="G177" s="13"/>
      <c r="H177" s="13"/>
    </row>
    <row r="178" spans="2:8">
      <c r="B178" s="13"/>
      <c r="C178" s="13"/>
      <c r="D178" s="13"/>
      <c r="E178" s="13"/>
      <c r="F178" s="13"/>
      <c r="G178" s="13"/>
      <c r="H178" s="13"/>
    </row>
    <row r="179" spans="2:8">
      <c r="B179" s="13"/>
      <c r="C179" s="13"/>
      <c r="D179" s="13"/>
      <c r="E179" s="13"/>
      <c r="F179" s="13"/>
      <c r="G179" s="13"/>
      <c r="H179" s="13"/>
    </row>
    <row r="180" spans="2:8">
      <c r="B180" s="13"/>
      <c r="C180" s="13"/>
      <c r="D180" s="13"/>
      <c r="E180" s="13"/>
      <c r="F180" s="13"/>
      <c r="G180" s="13"/>
      <c r="H180" s="13"/>
    </row>
    <row r="181" spans="2:8">
      <c r="B181" s="13"/>
      <c r="C181" s="13"/>
      <c r="D181" s="13"/>
      <c r="E181" s="13"/>
      <c r="F181" s="13"/>
      <c r="G181" s="13"/>
      <c r="H181" s="13"/>
    </row>
    <row r="182" spans="2:8">
      <c r="B182" s="13"/>
      <c r="C182" s="13"/>
      <c r="D182" s="13"/>
      <c r="E182" s="13"/>
      <c r="F182" s="13"/>
      <c r="G182" s="13"/>
      <c r="H182" s="13"/>
    </row>
    <row r="183" spans="2:8">
      <c r="B183" s="13"/>
      <c r="C183" s="13"/>
      <c r="D183" s="13"/>
      <c r="E183" s="13"/>
      <c r="F183" s="13"/>
      <c r="G183" s="13"/>
      <c r="H183" s="13"/>
    </row>
    <row r="184" spans="2:8">
      <c r="B184" s="13"/>
      <c r="C184" s="13"/>
      <c r="D184" s="13"/>
      <c r="E184" s="13"/>
      <c r="F184" s="13"/>
      <c r="G184" s="13"/>
      <c r="H184" s="13"/>
    </row>
    <row r="185" spans="2:8">
      <c r="B185" s="13"/>
      <c r="C185" s="13"/>
      <c r="D185" s="13"/>
      <c r="E185" s="13"/>
      <c r="F185" s="13"/>
      <c r="G185" s="13"/>
      <c r="H185" s="13"/>
    </row>
    <row r="186" spans="2:8">
      <c r="B186" s="13"/>
      <c r="C186" s="13"/>
      <c r="D186" s="13"/>
      <c r="E186" s="13"/>
      <c r="F186" s="13"/>
      <c r="G186" s="13"/>
      <c r="H186" s="13"/>
    </row>
    <row r="187" spans="2:8">
      <c r="B187" s="13"/>
      <c r="C187" s="13"/>
      <c r="D187" s="13"/>
      <c r="E187" s="13"/>
      <c r="F187" s="13"/>
      <c r="G187" s="13"/>
      <c r="H187" s="13"/>
    </row>
    <row r="188" spans="2:8">
      <c r="B188" s="13"/>
      <c r="C188" s="13"/>
      <c r="D188" s="13"/>
      <c r="E188" s="13"/>
      <c r="F188" s="13"/>
      <c r="G188" s="13"/>
      <c r="H188" s="13"/>
    </row>
    <row r="189" spans="2:8">
      <c r="B189" s="13"/>
      <c r="C189" s="13"/>
      <c r="D189" s="13"/>
      <c r="E189" s="13"/>
      <c r="F189" s="13"/>
      <c r="G189" s="13"/>
      <c r="H189" s="13"/>
    </row>
    <row r="190" spans="2:8">
      <c r="B190" s="13"/>
      <c r="C190" s="13"/>
      <c r="D190" s="13"/>
      <c r="E190" s="13"/>
      <c r="F190" s="13"/>
      <c r="G190" s="13"/>
      <c r="H190" s="13"/>
    </row>
    <row r="191" spans="2:8">
      <c r="B191" s="13"/>
      <c r="C191" s="13"/>
      <c r="D191" s="13"/>
      <c r="E191" s="13"/>
      <c r="F191" s="13"/>
      <c r="G191" s="13"/>
      <c r="H191" s="13"/>
    </row>
    <row r="192" spans="2:8">
      <c r="B192" s="13"/>
      <c r="C192" s="13"/>
      <c r="D192" s="13"/>
      <c r="E192" s="13"/>
      <c r="F192" s="13"/>
      <c r="G192" s="13"/>
      <c r="H192" s="13"/>
    </row>
    <row r="193" spans="2:8">
      <c r="B193" s="13"/>
      <c r="C193" s="13"/>
      <c r="D193" s="13"/>
      <c r="E193" s="13"/>
      <c r="F193" s="13"/>
      <c r="G193" s="13"/>
      <c r="H193" s="13"/>
    </row>
    <row r="194" spans="2:8">
      <c r="B194" s="13"/>
      <c r="C194" s="13"/>
      <c r="D194" s="13"/>
      <c r="E194" s="13"/>
      <c r="F194" s="13"/>
      <c r="G194" s="13"/>
      <c r="H194" s="13"/>
    </row>
    <row r="195" spans="2:8">
      <c r="B195" s="13"/>
      <c r="C195" s="13"/>
      <c r="D195" s="13"/>
      <c r="E195" s="13"/>
      <c r="F195" s="13"/>
      <c r="G195" s="13"/>
      <c r="H195" s="13"/>
    </row>
    <row r="196" spans="2:8">
      <c r="B196" s="13"/>
      <c r="C196" s="13"/>
      <c r="D196" s="13"/>
      <c r="E196" s="13"/>
      <c r="F196" s="13"/>
      <c r="G196" s="13"/>
      <c r="H196" s="13"/>
    </row>
    <row r="197" spans="2:8">
      <c r="B197" s="13"/>
      <c r="C197" s="13"/>
      <c r="D197" s="13"/>
      <c r="E197" s="13"/>
      <c r="F197" s="13"/>
      <c r="G197" s="13"/>
      <c r="H197" s="13"/>
    </row>
    <row r="198" spans="2:8">
      <c r="B198" s="13"/>
      <c r="C198" s="13"/>
      <c r="D198" s="13"/>
      <c r="E198" s="13"/>
      <c r="F198" s="13"/>
      <c r="G198" s="13"/>
      <c r="H198" s="13"/>
    </row>
    <row r="199" spans="2:8">
      <c r="B199" s="13"/>
      <c r="C199" s="13"/>
      <c r="D199" s="13"/>
      <c r="E199" s="13"/>
      <c r="F199" s="13"/>
      <c r="G199" s="13"/>
      <c r="H199" s="13"/>
    </row>
    <row r="200" spans="2:8">
      <c r="B200" s="13"/>
      <c r="C200" s="13"/>
      <c r="D200" s="13"/>
      <c r="E200" s="13"/>
      <c r="F200" s="13"/>
      <c r="G200" s="13"/>
      <c r="H200" s="13"/>
    </row>
    <row r="201" spans="2:8">
      <c r="B201" s="13"/>
      <c r="C201" s="13"/>
      <c r="D201" s="13"/>
      <c r="E201" s="13"/>
      <c r="F201" s="13"/>
      <c r="G201" s="13"/>
      <c r="H201" s="13"/>
    </row>
    <row r="202" spans="2:8">
      <c r="B202" s="13"/>
      <c r="C202" s="13"/>
      <c r="D202" s="13"/>
      <c r="E202" s="13"/>
      <c r="F202" s="13"/>
      <c r="G202" s="13"/>
      <c r="H202" s="13"/>
    </row>
    <row r="203" spans="2:8">
      <c r="B203" s="13"/>
      <c r="C203" s="13"/>
      <c r="D203" s="13"/>
      <c r="E203" s="13"/>
      <c r="F203" s="13"/>
      <c r="G203" s="13"/>
      <c r="H203" s="13"/>
    </row>
    <row r="204" spans="2:8">
      <c r="B204" s="13"/>
      <c r="C204" s="13"/>
      <c r="D204" s="13"/>
      <c r="E204" s="13"/>
      <c r="F204" s="13"/>
      <c r="G204" s="13"/>
      <c r="H204" s="13"/>
    </row>
    <row r="205" spans="2:8">
      <c r="B205" s="13"/>
      <c r="C205" s="13"/>
      <c r="D205" s="13"/>
      <c r="E205" s="13"/>
      <c r="F205" s="13"/>
      <c r="G205" s="13"/>
      <c r="H205" s="13"/>
    </row>
    <row r="206" spans="2:8">
      <c r="B206" s="13"/>
      <c r="C206" s="13"/>
      <c r="D206" s="13"/>
      <c r="E206" s="13"/>
      <c r="F206" s="13"/>
      <c r="G206" s="13"/>
      <c r="H206" s="13"/>
    </row>
    <row r="207" spans="2:8">
      <c r="B207" s="13"/>
      <c r="C207" s="13"/>
      <c r="D207" s="13"/>
      <c r="E207" s="13"/>
      <c r="F207" s="13"/>
      <c r="G207" s="13"/>
      <c r="H207" s="13"/>
    </row>
    <row r="208" spans="2:8">
      <c r="B208" s="13"/>
      <c r="C208" s="13"/>
      <c r="D208" s="13"/>
      <c r="E208" s="13"/>
      <c r="F208" s="13"/>
      <c r="G208" s="13"/>
      <c r="H208" s="13"/>
    </row>
    <row r="209" spans="2:8">
      <c r="B209" s="13"/>
      <c r="C209" s="13"/>
      <c r="D209" s="13"/>
      <c r="E209" s="13"/>
      <c r="F209" s="13"/>
      <c r="G209" s="13"/>
      <c r="H209" s="13"/>
    </row>
    <row r="210" spans="2:8">
      <c r="B210" s="13"/>
      <c r="C210" s="13"/>
      <c r="D210" s="13"/>
      <c r="E210" s="13"/>
      <c r="F210" s="13"/>
      <c r="G210" s="13"/>
      <c r="H210" s="13"/>
    </row>
    <row r="211" spans="2:8">
      <c r="B211" s="13"/>
      <c r="C211" s="13"/>
      <c r="D211" s="13"/>
      <c r="E211" s="13"/>
      <c r="F211" s="13"/>
      <c r="G211" s="13"/>
      <c r="H211" s="13"/>
    </row>
    <row r="212" spans="2:8">
      <c r="B212" s="13"/>
      <c r="C212" s="13"/>
      <c r="D212" s="13"/>
      <c r="E212" s="13"/>
      <c r="F212" s="13"/>
      <c r="G212" s="13"/>
      <c r="H212" s="13"/>
    </row>
    <row r="213" spans="2:8">
      <c r="B213" s="13"/>
      <c r="C213" s="13"/>
      <c r="D213" s="13"/>
      <c r="E213" s="13"/>
      <c r="F213" s="13"/>
      <c r="G213" s="13"/>
      <c r="H213" s="13"/>
    </row>
    <row r="214" spans="2:8">
      <c r="B214" s="13"/>
      <c r="C214" s="13"/>
      <c r="D214" s="13"/>
      <c r="E214" s="13"/>
      <c r="F214" s="13"/>
      <c r="G214" s="13"/>
      <c r="H214" s="13"/>
    </row>
    <row r="215" spans="2:8">
      <c r="B215" s="13"/>
      <c r="C215" s="13"/>
      <c r="D215" s="13"/>
      <c r="E215" s="13"/>
      <c r="F215" s="13"/>
      <c r="G215" s="13"/>
      <c r="H215" s="13"/>
    </row>
    <row r="216" spans="2:8">
      <c r="B216" s="13"/>
      <c r="C216" s="13"/>
      <c r="D216" s="13"/>
      <c r="E216" s="13"/>
      <c r="F216" s="13"/>
      <c r="G216" s="13"/>
      <c r="H216" s="13"/>
    </row>
    <row r="217" spans="2:8">
      <c r="B217" s="13"/>
      <c r="C217" s="13"/>
      <c r="D217" s="13"/>
      <c r="E217" s="13"/>
      <c r="F217" s="13"/>
      <c r="G217" s="13"/>
      <c r="H217" s="13"/>
    </row>
    <row r="218" spans="2:8">
      <c r="B218" s="13"/>
      <c r="C218" s="13"/>
      <c r="D218" s="13"/>
      <c r="E218" s="13"/>
      <c r="F218" s="13"/>
      <c r="G218" s="13"/>
      <c r="H218" s="13"/>
    </row>
    <row r="219" spans="2:8">
      <c r="B219" s="13"/>
      <c r="C219" s="13"/>
      <c r="D219" s="13"/>
      <c r="E219" s="13"/>
      <c r="F219" s="13"/>
      <c r="G219" s="13"/>
      <c r="H219" s="13"/>
    </row>
    <row r="220" spans="2:8">
      <c r="B220" s="13"/>
      <c r="C220" s="13"/>
      <c r="D220" s="13"/>
      <c r="E220" s="13"/>
      <c r="F220" s="13"/>
      <c r="G220" s="13"/>
      <c r="H220" s="13"/>
    </row>
    <row r="221" spans="2:8">
      <c r="B221" s="13"/>
      <c r="C221" s="13"/>
      <c r="D221" s="13"/>
      <c r="E221" s="13"/>
      <c r="F221" s="13"/>
      <c r="G221" s="13"/>
      <c r="H221" s="13"/>
    </row>
    <row r="222" spans="2:8">
      <c r="B222" s="13"/>
      <c r="C222" s="13"/>
      <c r="D222" s="13"/>
      <c r="E222" s="13"/>
      <c r="F222" s="13"/>
      <c r="G222" s="13"/>
      <c r="H222" s="13"/>
    </row>
    <row r="223" spans="2:8">
      <c r="B223" s="13"/>
      <c r="C223" s="13"/>
      <c r="D223" s="13"/>
      <c r="E223" s="13"/>
      <c r="F223" s="13"/>
      <c r="G223" s="13"/>
      <c r="H223" s="13"/>
    </row>
    <row r="224" spans="2:8">
      <c r="B224" s="13"/>
      <c r="C224" s="13"/>
      <c r="D224" s="13"/>
      <c r="E224" s="13"/>
      <c r="F224" s="13"/>
      <c r="G224" s="13"/>
      <c r="H224" s="13"/>
    </row>
    <row r="225" spans="2:8">
      <c r="B225" s="13"/>
      <c r="C225" s="13"/>
      <c r="D225" s="13"/>
      <c r="E225" s="13"/>
      <c r="F225" s="13"/>
      <c r="G225" s="13"/>
      <c r="H225" s="13"/>
    </row>
    <row r="226" spans="2:8">
      <c r="B226" s="13"/>
      <c r="C226" s="13"/>
      <c r="D226" s="13"/>
      <c r="E226" s="13"/>
      <c r="F226" s="13"/>
      <c r="G226" s="13"/>
      <c r="H226" s="13"/>
    </row>
    <row r="227" spans="2:8">
      <c r="B227" s="13"/>
      <c r="C227" s="13"/>
      <c r="D227" s="13"/>
      <c r="E227" s="13"/>
      <c r="F227" s="13"/>
      <c r="G227" s="13"/>
      <c r="H227" s="13"/>
    </row>
    <row r="228" spans="2:8">
      <c r="B228" s="13"/>
      <c r="C228" s="13"/>
      <c r="D228" s="13"/>
      <c r="E228" s="13"/>
      <c r="F228" s="13"/>
      <c r="G228" s="13"/>
      <c r="H228" s="13"/>
    </row>
    <row r="229" spans="2:8">
      <c r="B229" s="13"/>
      <c r="C229" s="13"/>
      <c r="D229" s="13"/>
      <c r="E229" s="13"/>
      <c r="F229" s="13"/>
      <c r="G229" s="13"/>
      <c r="H229" s="13"/>
    </row>
    <row r="230" spans="2:8">
      <c r="B230" s="13"/>
      <c r="C230" s="13"/>
      <c r="D230" s="13"/>
      <c r="E230" s="13"/>
      <c r="F230" s="13"/>
      <c r="G230" s="13"/>
      <c r="H230" s="13"/>
    </row>
    <row r="231" spans="2:8">
      <c r="B231" s="13"/>
      <c r="C231" s="13"/>
      <c r="D231" s="13"/>
      <c r="E231" s="13"/>
      <c r="F231" s="13"/>
      <c r="G231" s="13"/>
      <c r="H231" s="13"/>
    </row>
    <row r="232" spans="2:8">
      <c r="B232" s="13"/>
      <c r="C232" s="13"/>
      <c r="D232" s="13"/>
      <c r="E232" s="13"/>
      <c r="F232" s="13"/>
      <c r="G232" s="13"/>
      <c r="H232" s="13"/>
    </row>
    <row r="233" spans="2:8">
      <c r="B233" s="13"/>
      <c r="C233" s="13"/>
      <c r="D233" s="13"/>
      <c r="E233" s="13"/>
      <c r="F233" s="13"/>
      <c r="G233" s="13"/>
      <c r="H233" s="13"/>
    </row>
    <row r="234" spans="2:8">
      <c r="B234" s="13"/>
      <c r="C234" s="13"/>
      <c r="D234" s="13"/>
      <c r="E234" s="13"/>
      <c r="F234" s="13"/>
      <c r="G234" s="13"/>
      <c r="H234" s="13"/>
    </row>
    <row r="235" spans="2:8">
      <c r="B235" s="13"/>
      <c r="C235" s="13"/>
      <c r="D235" s="13"/>
      <c r="E235" s="13"/>
      <c r="F235" s="13"/>
      <c r="G235" s="13"/>
      <c r="H235" s="13"/>
    </row>
    <row r="236" spans="2:8">
      <c r="B236" s="13"/>
      <c r="C236" s="13"/>
      <c r="D236" s="13"/>
      <c r="E236" s="13"/>
      <c r="F236" s="13"/>
      <c r="G236" s="13"/>
      <c r="H236" s="13"/>
    </row>
    <row r="237" spans="2:8">
      <c r="B237" s="13"/>
      <c r="C237" s="13"/>
      <c r="D237" s="13"/>
      <c r="E237" s="13"/>
      <c r="F237" s="13"/>
      <c r="G237" s="13"/>
      <c r="H237" s="13"/>
    </row>
    <row r="238" spans="2:8">
      <c r="B238" s="13"/>
      <c r="C238" s="13"/>
      <c r="D238" s="13"/>
      <c r="E238" s="13"/>
      <c r="F238" s="13"/>
      <c r="G238" s="13"/>
      <c r="H238" s="13"/>
    </row>
    <row r="239" spans="2:8">
      <c r="B239" s="13"/>
      <c r="C239" s="13"/>
      <c r="D239" s="13"/>
      <c r="E239" s="13"/>
      <c r="F239" s="13"/>
      <c r="G239" s="13"/>
      <c r="H239" s="13"/>
    </row>
    <row r="240" spans="2:8">
      <c r="B240" s="13"/>
      <c r="C240" s="13"/>
      <c r="D240" s="13"/>
      <c r="E240" s="13"/>
      <c r="F240" s="13"/>
      <c r="G240" s="13"/>
      <c r="H240" s="13"/>
    </row>
    <row r="241" spans="2:8">
      <c r="B241" s="13"/>
      <c r="C241" s="13"/>
      <c r="D241" s="13"/>
      <c r="E241" s="13"/>
      <c r="F241" s="13"/>
      <c r="G241" s="13"/>
      <c r="H241" s="13"/>
    </row>
    <row r="242" spans="2:8">
      <c r="B242" s="13"/>
      <c r="C242" s="13"/>
      <c r="D242" s="13"/>
      <c r="E242" s="13"/>
      <c r="F242" s="13"/>
      <c r="G242" s="13"/>
      <c r="H242" s="13"/>
    </row>
    <row r="243" spans="2:8">
      <c r="B243" s="13"/>
      <c r="C243" s="13"/>
      <c r="D243" s="13"/>
      <c r="E243" s="13"/>
      <c r="F243" s="13"/>
      <c r="G243" s="13"/>
      <c r="H243" s="13"/>
    </row>
    <row r="244" spans="2:8">
      <c r="B244" s="13"/>
      <c r="C244" s="13"/>
      <c r="D244" s="13"/>
      <c r="E244" s="13"/>
      <c r="F244" s="13"/>
      <c r="G244" s="13"/>
      <c r="H244" s="13"/>
    </row>
    <row r="245" spans="2:8">
      <c r="B245" s="13"/>
      <c r="C245" s="13"/>
      <c r="D245" s="13"/>
      <c r="E245" s="13"/>
      <c r="F245" s="13"/>
      <c r="G245" s="13"/>
      <c r="H245" s="13"/>
    </row>
    <row r="246" spans="2:8">
      <c r="B246" s="13"/>
      <c r="C246" s="13"/>
      <c r="D246" s="13"/>
      <c r="E246" s="13"/>
      <c r="F246" s="13"/>
      <c r="G246" s="13"/>
      <c r="H246" s="13"/>
    </row>
    <row r="247" spans="2:8">
      <c r="B247" s="13"/>
      <c r="C247" s="13"/>
      <c r="D247" s="13"/>
      <c r="E247" s="13"/>
      <c r="F247" s="13"/>
      <c r="G247" s="13"/>
      <c r="H247" s="13"/>
    </row>
    <row r="248" spans="2:8">
      <c r="B248" s="13"/>
      <c r="C248" s="13"/>
      <c r="D248" s="13"/>
      <c r="E248" s="13"/>
      <c r="F248" s="13"/>
      <c r="G248" s="13"/>
      <c r="H248" s="13"/>
    </row>
    <row r="249" spans="2:8">
      <c r="B249" s="13"/>
      <c r="C249" s="13"/>
      <c r="D249" s="13"/>
      <c r="E249" s="13"/>
      <c r="F249" s="13"/>
      <c r="G249" s="13"/>
      <c r="H249" s="13"/>
    </row>
    <row r="250" spans="2:8">
      <c r="B250" s="13"/>
      <c r="C250" s="13"/>
      <c r="D250" s="13"/>
      <c r="E250" s="13"/>
      <c r="F250" s="13"/>
      <c r="G250" s="13"/>
      <c r="H250" s="13"/>
    </row>
    <row r="251" spans="2:8">
      <c r="B251" s="13"/>
      <c r="C251" s="13"/>
      <c r="D251" s="13"/>
      <c r="E251" s="13"/>
      <c r="F251" s="13"/>
      <c r="G251" s="13"/>
      <c r="H251" s="13"/>
    </row>
    <row r="252" spans="2:8">
      <c r="B252" s="13"/>
      <c r="C252" s="13"/>
      <c r="D252" s="13"/>
      <c r="E252" s="13"/>
      <c r="F252" s="13"/>
      <c r="G252" s="13"/>
      <c r="H252" s="13"/>
    </row>
    <row r="253" spans="2:8">
      <c r="B253" s="13"/>
      <c r="C253" s="13"/>
      <c r="D253" s="13"/>
      <c r="E253" s="13"/>
      <c r="F253" s="13"/>
      <c r="G253" s="13"/>
      <c r="H253" s="13"/>
    </row>
    <row r="254" spans="2:8">
      <c r="B254" s="13"/>
      <c r="C254" s="13"/>
      <c r="D254" s="13"/>
      <c r="E254" s="13"/>
      <c r="F254" s="13"/>
      <c r="G254" s="13"/>
      <c r="H254" s="13"/>
    </row>
    <row r="255" spans="2:8">
      <c r="B255" s="13"/>
      <c r="C255" s="13"/>
      <c r="D255" s="13"/>
      <c r="E255" s="13"/>
      <c r="F255" s="13"/>
      <c r="G255" s="13"/>
      <c r="H255" s="13"/>
    </row>
    <row r="256" spans="2:8">
      <c r="B256" s="13"/>
      <c r="C256" s="13"/>
      <c r="D256" s="13"/>
      <c r="E256" s="13"/>
      <c r="F256" s="13"/>
      <c r="G256" s="13"/>
      <c r="H256" s="13"/>
    </row>
    <row r="257" spans="2:8">
      <c r="B257" s="13"/>
      <c r="C257" s="13"/>
      <c r="D257" s="13"/>
      <c r="E257" s="13"/>
      <c r="F257" s="13"/>
      <c r="G257" s="13"/>
      <c r="H257" s="13"/>
    </row>
    <row r="258" spans="2:8">
      <c r="B258" s="13"/>
      <c r="C258" s="13"/>
      <c r="D258" s="13"/>
      <c r="E258" s="13"/>
      <c r="F258" s="13"/>
      <c r="G258" s="13"/>
      <c r="H258" s="13"/>
    </row>
    <row r="259" spans="2:8">
      <c r="B259" s="13"/>
      <c r="C259" s="13"/>
      <c r="D259" s="13"/>
      <c r="E259" s="13"/>
      <c r="F259" s="13"/>
      <c r="G259" s="13"/>
      <c r="H259" s="13"/>
    </row>
    <row r="260" spans="2:8">
      <c r="B260" s="13"/>
      <c r="C260" s="13"/>
      <c r="D260" s="13"/>
      <c r="E260" s="13"/>
      <c r="F260" s="13"/>
      <c r="G260" s="13"/>
      <c r="H260" s="13"/>
    </row>
    <row r="261" spans="2:8">
      <c r="B261" s="13"/>
      <c r="C261" s="13"/>
      <c r="D261" s="13"/>
      <c r="E261" s="13"/>
      <c r="F261" s="13"/>
      <c r="G261" s="13"/>
      <c r="H261" s="13"/>
    </row>
    <row r="262" spans="2:8">
      <c r="B262" s="13"/>
      <c r="C262" s="13"/>
      <c r="D262" s="13"/>
      <c r="E262" s="13"/>
      <c r="F262" s="13"/>
      <c r="G262" s="13"/>
      <c r="H262" s="13"/>
    </row>
    <row r="263" spans="2:8">
      <c r="B263" s="13"/>
      <c r="C263" s="13"/>
      <c r="D263" s="13"/>
      <c r="E263" s="13"/>
      <c r="F263" s="13"/>
      <c r="G263" s="13"/>
      <c r="H263" s="13"/>
    </row>
    <row r="264" spans="2:8">
      <c r="B264" s="13"/>
      <c r="C264" s="13"/>
      <c r="D264" s="13"/>
      <c r="E264" s="13"/>
      <c r="F264" s="13"/>
      <c r="G264" s="13"/>
      <c r="H264" s="13"/>
    </row>
    <row r="265" spans="2:8">
      <c r="B265" s="13"/>
      <c r="C265" s="13"/>
      <c r="D265" s="13"/>
      <c r="E265" s="13"/>
      <c r="F265" s="13"/>
      <c r="G265" s="13"/>
      <c r="H265" s="13"/>
    </row>
    <row r="266" spans="2:8">
      <c r="B266" s="13"/>
      <c r="C266" s="13"/>
      <c r="D266" s="13"/>
      <c r="E266" s="13"/>
      <c r="F266" s="13"/>
      <c r="G266" s="13"/>
      <c r="H266" s="13"/>
    </row>
    <row r="267" spans="2:8">
      <c r="B267" s="13"/>
      <c r="C267" s="13"/>
      <c r="D267" s="13"/>
      <c r="E267" s="13"/>
      <c r="F267" s="13"/>
      <c r="G267" s="13"/>
      <c r="H267" s="13"/>
    </row>
    <row r="268" spans="2:8">
      <c r="B268" s="13"/>
      <c r="C268" s="13"/>
      <c r="D268" s="13"/>
      <c r="E268" s="13"/>
      <c r="F268" s="13"/>
      <c r="G268" s="13"/>
      <c r="H268" s="13"/>
    </row>
    <row r="269" spans="2:8">
      <c r="B269" s="13"/>
      <c r="C269" s="13"/>
      <c r="D269" s="13"/>
      <c r="E269" s="13"/>
      <c r="F269" s="13"/>
      <c r="G269" s="13"/>
      <c r="H269" s="13"/>
    </row>
    <row r="270" spans="2:8">
      <c r="B270" s="13"/>
      <c r="C270" s="13"/>
      <c r="D270" s="13"/>
      <c r="E270" s="13"/>
      <c r="F270" s="13"/>
      <c r="G270" s="13"/>
      <c r="H270" s="13"/>
    </row>
    <row r="271" spans="2:8">
      <c r="B271" s="13"/>
      <c r="C271" s="13"/>
      <c r="D271" s="13"/>
      <c r="E271" s="13"/>
      <c r="F271" s="13"/>
      <c r="G271" s="13"/>
      <c r="H271" s="13"/>
    </row>
    <row r="272" spans="2:8">
      <c r="B272" s="13"/>
      <c r="C272" s="13"/>
      <c r="D272" s="13"/>
      <c r="E272" s="13"/>
      <c r="F272" s="13"/>
      <c r="G272" s="13"/>
      <c r="H272" s="13"/>
    </row>
    <row r="273" spans="2:8">
      <c r="B273" s="13"/>
      <c r="C273" s="13"/>
      <c r="D273" s="13"/>
      <c r="E273" s="13"/>
      <c r="F273" s="13"/>
      <c r="G273" s="13"/>
      <c r="H273" s="13"/>
    </row>
    <row r="274" spans="2:8">
      <c r="B274" s="13"/>
      <c r="C274" s="13"/>
      <c r="D274" s="13"/>
      <c r="E274" s="13"/>
      <c r="F274" s="13"/>
      <c r="G274" s="13"/>
      <c r="H274" s="13"/>
    </row>
    <row r="275" spans="2:8">
      <c r="B275" s="13"/>
      <c r="C275" s="13"/>
      <c r="D275" s="13"/>
      <c r="E275" s="13"/>
      <c r="F275" s="13"/>
      <c r="G275" s="13"/>
      <c r="H275" s="13"/>
    </row>
    <row r="276" spans="2:8">
      <c r="B276" s="13"/>
      <c r="C276" s="13"/>
      <c r="D276" s="13"/>
      <c r="E276" s="13"/>
      <c r="F276" s="13"/>
      <c r="G276" s="13"/>
      <c r="H276" s="13"/>
    </row>
    <row r="277" spans="2:8">
      <c r="B277" s="13"/>
      <c r="C277" s="13"/>
      <c r="D277" s="13"/>
      <c r="E277" s="13"/>
      <c r="F277" s="13"/>
      <c r="G277" s="13"/>
      <c r="H277" s="13"/>
    </row>
    <row r="278" spans="2:8">
      <c r="B278" s="13"/>
      <c r="C278" s="13"/>
      <c r="D278" s="13"/>
      <c r="E278" s="13"/>
      <c r="F278" s="13"/>
      <c r="G278" s="13"/>
      <c r="H278" s="13"/>
    </row>
    <row r="279" spans="2:8">
      <c r="B279" s="13"/>
      <c r="C279" s="13"/>
      <c r="D279" s="13"/>
      <c r="E279" s="13"/>
      <c r="F279" s="13"/>
      <c r="G279" s="13"/>
      <c r="H279" s="13"/>
    </row>
    <row r="280" spans="2:8">
      <c r="B280" s="13"/>
      <c r="C280" s="13"/>
      <c r="D280" s="13"/>
      <c r="E280" s="13"/>
      <c r="F280" s="13"/>
      <c r="G280" s="13"/>
      <c r="H280" s="13"/>
    </row>
    <row r="281" spans="2:8">
      <c r="B281" s="13"/>
      <c r="C281" s="13"/>
      <c r="D281" s="13"/>
      <c r="E281" s="13"/>
      <c r="F281" s="13"/>
      <c r="G281" s="13"/>
      <c r="H281" s="13"/>
    </row>
    <row r="282" spans="2:8">
      <c r="B282" s="13"/>
      <c r="C282" s="13"/>
      <c r="D282" s="13"/>
      <c r="E282" s="13"/>
      <c r="F282" s="13"/>
      <c r="G282" s="13"/>
      <c r="H282" s="13"/>
    </row>
    <row r="283" spans="2:8">
      <c r="B283" s="13"/>
      <c r="C283" s="13"/>
      <c r="D283" s="13"/>
      <c r="E283" s="13"/>
      <c r="F283" s="13"/>
      <c r="G283" s="13"/>
      <c r="H283" s="13"/>
    </row>
    <row r="284" spans="2:8">
      <c r="B284" s="13"/>
      <c r="C284" s="13"/>
      <c r="D284" s="13"/>
      <c r="E284" s="13"/>
      <c r="F284" s="13"/>
      <c r="G284" s="13"/>
      <c r="H284" s="13"/>
    </row>
    <row r="285" spans="2:8">
      <c r="B285" s="13"/>
      <c r="C285" s="13"/>
      <c r="D285" s="13"/>
      <c r="E285" s="13"/>
      <c r="F285" s="13"/>
      <c r="G285" s="13"/>
      <c r="H285" s="13"/>
    </row>
    <row r="286" spans="2:8">
      <c r="B286" s="13"/>
      <c r="C286" s="13"/>
      <c r="D286" s="13"/>
      <c r="E286" s="13"/>
      <c r="F286" s="13"/>
      <c r="G286" s="13"/>
      <c r="H286" s="13"/>
    </row>
    <row r="287" spans="2:8">
      <c r="B287" s="13"/>
      <c r="C287" s="13"/>
      <c r="D287" s="13"/>
      <c r="E287" s="13"/>
      <c r="F287" s="13"/>
      <c r="G287" s="13"/>
      <c r="H287" s="13"/>
    </row>
    <row r="288" spans="2:8">
      <c r="B288" s="13"/>
      <c r="C288" s="13"/>
      <c r="D288" s="13"/>
      <c r="E288" s="13"/>
      <c r="F288" s="13"/>
      <c r="G288" s="13"/>
      <c r="H288" s="13"/>
    </row>
    <row r="289" spans="2:8">
      <c r="B289" s="13"/>
      <c r="C289" s="13"/>
      <c r="D289" s="13"/>
      <c r="E289" s="13"/>
      <c r="F289" s="13"/>
      <c r="G289" s="13"/>
      <c r="H289" s="13"/>
    </row>
    <row r="290" spans="2:8">
      <c r="B290" s="13"/>
      <c r="C290" s="13"/>
      <c r="D290" s="13"/>
      <c r="E290" s="13"/>
      <c r="F290" s="13"/>
      <c r="G290" s="13"/>
      <c r="H290" s="13"/>
    </row>
    <row r="291" spans="2:8">
      <c r="B291" s="13"/>
      <c r="C291" s="13"/>
      <c r="D291" s="13"/>
      <c r="E291" s="13"/>
      <c r="F291" s="13"/>
      <c r="G291" s="13"/>
      <c r="H291" s="13"/>
    </row>
    <row r="292" spans="2:8">
      <c r="B292" s="13"/>
      <c r="C292" s="13"/>
      <c r="D292" s="13"/>
      <c r="E292" s="13"/>
      <c r="F292" s="13"/>
      <c r="G292" s="13"/>
      <c r="H292" s="13"/>
    </row>
    <row r="293" spans="2:8">
      <c r="B293" s="13"/>
      <c r="C293" s="13"/>
      <c r="D293" s="13"/>
      <c r="E293" s="13"/>
      <c r="F293" s="13"/>
      <c r="G293" s="13"/>
      <c r="H293" s="13"/>
    </row>
    <row r="294" spans="2:8">
      <c r="B294" s="13"/>
      <c r="C294" s="13"/>
      <c r="D294" s="13"/>
      <c r="E294" s="13"/>
      <c r="F294" s="13"/>
      <c r="G294" s="13"/>
      <c r="H294" s="13"/>
    </row>
    <row r="295" spans="2:8">
      <c r="B295" s="13"/>
      <c r="C295" s="13"/>
      <c r="D295" s="13"/>
      <c r="E295" s="13"/>
      <c r="F295" s="13"/>
      <c r="G295" s="13"/>
      <c r="H295" s="13"/>
    </row>
    <row r="296" spans="2:8">
      <c r="B296" s="13"/>
      <c r="C296" s="13"/>
      <c r="D296" s="13"/>
      <c r="E296" s="13"/>
      <c r="F296" s="13"/>
      <c r="G296" s="13"/>
      <c r="H296" s="13"/>
    </row>
    <row r="297" spans="2:8">
      <c r="B297" s="13"/>
      <c r="C297" s="13"/>
      <c r="D297" s="13"/>
      <c r="E297" s="13"/>
      <c r="F297" s="13"/>
      <c r="G297" s="13"/>
      <c r="H297" s="13"/>
    </row>
    <row r="298" spans="2:8">
      <c r="B298" s="13"/>
      <c r="C298" s="13"/>
      <c r="D298" s="13"/>
      <c r="E298" s="13"/>
      <c r="F298" s="13"/>
      <c r="G298" s="13"/>
      <c r="H298" s="13"/>
    </row>
    <row r="299" spans="2:8">
      <c r="B299" s="13"/>
      <c r="C299" s="13"/>
      <c r="D299" s="13"/>
      <c r="E299" s="13"/>
      <c r="F299" s="13"/>
      <c r="G299" s="13"/>
      <c r="H299" s="13"/>
    </row>
    <row r="300" spans="2:8">
      <c r="B300" s="13"/>
      <c r="C300" s="13"/>
      <c r="D300" s="13"/>
      <c r="E300" s="13"/>
      <c r="F300" s="13"/>
      <c r="G300" s="13"/>
      <c r="H300" s="13"/>
    </row>
    <row r="301" spans="2:8">
      <c r="B301" s="13"/>
      <c r="C301" s="13"/>
      <c r="D301" s="13"/>
      <c r="E301" s="13"/>
      <c r="F301" s="13"/>
      <c r="G301" s="13"/>
      <c r="H301" s="13"/>
    </row>
    <row r="302" spans="2:8">
      <c r="B302" s="13"/>
      <c r="C302" s="13"/>
      <c r="D302" s="13"/>
      <c r="E302" s="13"/>
      <c r="F302" s="13"/>
      <c r="G302" s="13"/>
      <c r="H302" s="13"/>
    </row>
    <row r="303" spans="2:8">
      <c r="B303" s="13"/>
      <c r="C303" s="13"/>
      <c r="D303" s="13"/>
      <c r="E303" s="13"/>
      <c r="F303" s="13"/>
      <c r="G303" s="13"/>
      <c r="H303" s="13"/>
    </row>
    <row r="304" spans="2:8">
      <c r="B304" s="13"/>
      <c r="C304" s="13"/>
      <c r="D304" s="13"/>
      <c r="E304" s="13"/>
      <c r="F304" s="13"/>
      <c r="G304" s="13"/>
      <c r="H304" s="13"/>
    </row>
    <row r="305" spans="2:8">
      <c r="B305" s="13"/>
      <c r="C305" s="13"/>
      <c r="D305" s="13"/>
      <c r="E305" s="13"/>
      <c r="F305" s="13"/>
      <c r="G305" s="13"/>
      <c r="H305" s="13"/>
    </row>
    <row r="306" spans="2:8">
      <c r="B306" s="13"/>
      <c r="C306" s="13"/>
      <c r="D306" s="13"/>
      <c r="E306" s="13"/>
      <c r="F306" s="13"/>
      <c r="G306" s="13"/>
      <c r="H306" s="13"/>
    </row>
    <row r="307" spans="2:8">
      <c r="B307" s="13"/>
      <c r="C307" s="13"/>
      <c r="D307" s="13"/>
      <c r="E307" s="13"/>
      <c r="F307" s="13"/>
      <c r="G307" s="13"/>
      <c r="H307" s="13"/>
    </row>
    <row r="308" spans="2:8">
      <c r="B308" s="13"/>
      <c r="C308" s="13"/>
      <c r="D308" s="13"/>
      <c r="E308" s="13"/>
      <c r="F308" s="13"/>
      <c r="G308" s="13"/>
      <c r="H308" s="13"/>
    </row>
    <row r="309" spans="2:8">
      <c r="B309" s="13"/>
      <c r="C309" s="13"/>
      <c r="D309" s="13"/>
      <c r="E309" s="13"/>
      <c r="F309" s="13"/>
      <c r="G309" s="13"/>
      <c r="H309" s="13"/>
    </row>
    <row r="310" spans="2:8">
      <c r="B310" s="13"/>
      <c r="C310" s="13"/>
      <c r="D310" s="13"/>
      <c r="E310" s="13"/>
      <c r="F310" s="13"/>
      <c r="G310" s="13"/>
      <c r="H310" s="13"/>
    </row>
    <row r="311" spans="2:8">
      <c r="B311" s="13"/>
      <c r="C311" s="13"/>
      <c r="D311" s="13"/>
      <c r="E311" s="13"/>
      <c r="F311" s="13"/>
      <c r="G311" s="13"/>
      <c r="H311" s="13"/>
    </row>
    <row r="312" spans="2:8">
      <c r="B312" s="13"/>
      <c r="C312" s="13"/>
      <c r="D312" s="13"/>
      <c r="E312" s="13"/>
      <c r="F312" s="13"/>
      <c r="G312" s="13"/>
      <c r="H312" s="13"/>
    </row>
    <row r="313" spans="2:8">
      <c r="B313" s="13"/>
      <c r="C313" s="13"/>
      <c r="D313" s="13"/>
      <c r="E313" s="13"/>
      <c r="F313" s="13"/>
      <c r="G313" s="13"/>
      <c r="H313" s="13"/>
    </row>
    <row r="314" spans="2:8">
      <c r="B314" s="13"/>
      <c r="C314" s="13"/>
      <c r="D314" s="13"/>
      <c r="E314" s="13"/>
      <c r="F314" s="13"/>
      <c r="G314" s="13"/>
      <c r="H314" s="13"/>
    </row>
    <row r="315" spans="2:8">
      <c r="B315" s="13"/>
      <c r="C315" s="13"/>
      <c r="D315" s="13"/>
      <c r="E315" s="13"/>
      <c r="F315" s="13"/>
      <c r="G315" s="13"/>
      <c r="H315" s="13"/>
    </row>
    <row r="316" spans="2:8">
      <c r="B316" s="13"/>
      <c r="C316" s="13"/>
      <c r="D316" s="13"/>
      <c r="E316" s="13"/>
      <c r="F316" s="13"/>
      <c r="G316" s="13"/>
      <c r="H316" s="13"/>
    </row>
    <row r="317" spans="2:8">
      <c r="B317" s="13"/>
      <c r="C317" s="13"/>
      <c r="D317" s="13"/>
      <c r="E317" s="13"/>
      <c r="F317" s="13"/>
      <c r="G317" s="13"/>
      <c r="H317" s="13"/>
    </row>
    <row r="318" spans="2:8">
      <c r="B318" s="13"/>
      <c r="C318" s="13"/>
      <c r="D318" s="13"/>
      <c r="E318" s="13"/>
      <c r="F318" s="13"/>
      <c r="G318" s="13"/>
      <c r="H318" s="13"/>
    </row>
    <row r="319" spans="2:8">
      <c r="B319" s="13"/>
      <c r="C319" s="13"/>
      <c r="D319" s="13"/>
      <c r="E319" s="13"/>
      <c r="F319" s="13"/>
      <c r="G319" s="13"/>
      <c r="H319" s="13"/>
    </row>
    <row r="320" spans="2:8">
      <c r="B320" s="13"/>
      <c r="C320" s="13"/>
      <c r="D320" s="13"/>
      <c r="E320" s="13"/>
      <c r="F320" s="13"/>
      <c r="G320" s="13"/>
      <c r="H320" s="13"/>
    </row>
    <row r="321" spans="2:8">
      <c r="B321" s="13"/>
      <c r="C321" s="13"/>
      <c r="D321" s="13"/>
      <c r="E321" s="13"/>
      <c r="F321" s="13"/>
      <c r="G321" s="13"/>
      <c r="H321" s="13"/>
    </row>
    <row r="322" spans="2:8">
      <c r="B322" s="13"/>
      <c r="C322" s="13"/>
      <c r="D322" s="13"/>
      <c r="E322" s="13"/>
      <c r="F322" s="13"/>
      <c r="G322" s="13"/>
      <c r="H322" s="13"/>
    </row>
    <row r="323" spans="2:8">
      <c r="B323" s="13"/>
      <c r="C323" s="13"/>
      <c r="D323" s="13"/>
      <c r="E323" s="13"/>
      <c r="F323" s="13"/>
      <c r="G323" s="13"/>
      <c r="H323" s="13"/>
    </row>
    <row r="324" spans="2:8">
      <c r="B324" s="13"/>
      <c r="C324" s="13"/>
      <c r="D324" s="13"/>
      <c r="E324" s="13"/>
      <c r="F324" s="13"/>
      <c r="G324" s="13"/>
      <c r="H324" s="13"/>
    </row>
    <row r="325" spans="2:8">
      <c r="B325" s="13"/>
      <c r="C325" s="13"/>
      <c r="D325" s="13"/>
      <c r="E325" s="13"/>
      <c r="F325" s="13"/>
      <c r="G325" s="13"/>
      <c r="H325" s="13"/>
    </row>
    <row r="326" spans="2:8">
      <c r="B326" s="13"/>
      <c r="C326" s="13"/>
      <c r="D326" s="13"/>
      <c r="E326" s="13"/>
      <c r="F326" s="13"/>
      <c r="G326" s="13"/>
      <c r="H326" s="13"/>
    </row>
    <row r="327" spans="2:8">
      <c r="B327" s="13"/>
      <c r="C327" s="13"/>
      <c r="D327" s="13"/>
      <c r="E327" s="13"/>
      <c r="F327" s="13"/>
      <c r="G327" s="13"/>
      <c r="H327" s="13"/>
    </row>
    <row r="328" spans="2:8">
      <c r="B328" s="13"/>
      <c r="C328" s="13"/>
      <c r="D328" s="13"/>
      <c r="E328" s="13"/>
      <c r="F328" s="13"/>
      <c r="G328" s="13"/>
      <c r="H328" s="13"/>
    </row>
    <row r="329" spans="2:8">
      <c r="B329" s="13"/>
      <c r="C329" s="13"/>
      <c r="D329" s="13"/>
      <c r="E329" s="13"/>
      <c r="F329" s="13"/>
      <c r="G329" s="13"/>
      <c r="H329" s="13"/>
    </row>
    <row r="330" spans="2:8">
      <c r="B330" s="13"/>
      <c r="C330" s="13"/>
      <c r="D330" s="13"/>
      <c r="E330" s="13"/>
      <c r="F330" s="13"/>
      <c r="G330" s="13"/>
      <c r="H330" s="13"/>
    </row>
    <row r="331" spans="2:8">
      <c r="B331" s="13"/>
      <c r="C331" s="13"/>
      <c r="D331" s="13"/>
      <c r="E331" s="13"/>
      <c r="F331" s="13"/>
      <c r="G331" s="13"/>
      <c r="H331" s="13"/>
    </row>
    <row r="332" spans="2:8">
      <c r="B332" s="13"/>
      <c r="C332" s="13"/>
      <c r="D332" s="13"/>
      <c r="E332" s="13"/>
      <c r="F332" s="13"/>
      <c r="G332" s="13"/>
      <c r="H332" s="13"/>
    </row>
    <row r="333" spans="2:8">
      <c r="B333" s="13"/>
      <c r="C333" s="13"/>
      <c r="D333" s="13"/>
      <c r="E333" s="13"/>
      <c r="F333" s="13"/>
      <c r="G333" s="13"/>
      <c r="H333" s="13"/>
    </row>
    <row r="334" spans="2:8">
      <c r="B334" s="13"/>
      <c r="C334" s="13"/>
      <c r="D334" s="13"/>
      <c r="E334" s="13"/>
      <c r="F334" s="13"/>
      <c r="G334" s="13"/>
      <c r="H334" s="13"/>
    </row>
    <row r="335" spans="2:8">
      <c r="B335" s="13"/>
      <c r="C335" s="13"/>
      <c r="D335" s="13"/>
      <c r="E335" s="13"/>
      <c r="F335" s="13"/>
      <c r="G335" s="13"/>
      <c r="H335" s="13"/>
    </row>
    <row r="336" spans="2:8">
      <c r="B336" s="13"/>
      <c r="C336" s="13"/>
      <c r="D336" s="13"/>
      <c r="E336" s="13"/>
      <c r="F336" s="13"/>
      <c r="G336" s="13"/>
      <c r="H336" s="13"/>
    </row>
    <row r="337" spans="2:8">
      <c r="B337" s="13"/>
      <c r="C337" s="13"/>
      <c r="D337" s="13"/>
      <c r="E337" s="13"/>
      <c r="F337" s="13"/>
      <c r="G337" s="13"/>
      <c r="H337" s="13"/>
    </row>
    <row r="338" spans="2:8">
      <c r="B338" s="13"/>
      <c r="C338" s="13"/>
      <c r="D338" s="13"/>
      <c r="E338" s="13"/>
      <c r="F338" s="13"/>
      <c r="G338" s="13"/>
      <c r="H338" s="13"/>
    </row>
    <row r="339" spans="2:8">
      <c r="B339" s="13"/>
      <c r="C339" s="13"/>
      <c r="D339" s="13"/>
      <c r="E339" s="13"/>
      <c r="F339" s="13"/>
      <c r="G339" s="13"/>
      <c r="H339" s="13"/>
    </row>
    <row r="340" spans="2:8">
      <c r="B340" s="13"/>
      <c r="C340" s="13"/>
      <c r="D340" s="13"/>
      <c r="E340" s="13"/>
      <c r="F340" s="13"/>
      <c r="G340" s="13"/>
      <c r="H340" s="13"/>
    </row>
    <row r="341" spans="2:8">
      <c r="B341" s="13"/>
      <c r="C341" s="13"/>
      <c r="D341" s="13"/>
      <c r="E341" s="13"/>
      <c r="F341" s="13"/>
      <c r="G341" s="13"/>
      <c r="H341" s="13"/>
    </row>
    <row r="342" spans="2:8">
      <c r="B342" s="13"/>
      <c r="C342" s="13"/>
      <c r="D342" s="13"/>
      <c r="E342" s="13"/>
      <c r="F342" s="13"/>
      <c r="G342" s="13"/>
      <c r="H342" s="13"/>
    </row>
    <row r="343" spans="2:8">
      <c r="B343" s="13"/>
      <c r="C343" s="13"/>
      <c r="D343" s="13"/>
      <c r="E343" s="13"/>
      <c r="F343" s="13"/>
      <c r="G343" s="13"/>
      <c r="H343" s="13"/>
    </row>
    <row r="344" spans="2:8">
      <c r="B344" s="13"/>
      <c r="C344" s="13"/>
      <c r="D344" s="13"/>
      <c r="E344" s="13"/>
      <c r="F344" s="13"/>
      <c r="G344" s="13"/>
      <c r="H344" s="13"/>
    </row>
    <row r="345" spans="2:8">
      <c r="B345" s="13"/>
      <c r="C345" s="13"/>
      <c r="D345" s="13"/>
      <c r="E345" s="13"/>
      <c r="F345" s="13"/>
      <c r="G345" s="13"/>
      <c r="H345" s="13"/>
    </row>
    <row r="346" spans="2:8">
      <c r="B346" s="13"/>
      <c r="C346" s="13"/>
      <c r="D346" s="13"/>
      <c r="E346" s="13"/>
      <c r="F346" s="13"/>
      <c r="G346" s="13"/>
      <c r="H346" s="13"/>
    </row>
    <row r="347" spans="2:8">
      <c r="B347" s="13"/>
      <c r="C347" s="13"/>
      <c r="D347" s="13"/>
      <c r="E347" s="13"/>
      <c r="F347" s="13"/>
      <c r="G347" s="13"/>
      <c r="H347" s="13"/>
    </row>
    <row r="348" spans="2:8">
      <c r="B348" s="13"/>
      <c r="C348" s="13"/>
      <c r="D348" s="13"/>
      <c r="E348" s="13"/>
      <c r="F348" s="13"/>
      <c r="G348" s="13"/>
      <c r="H348" s="13"/>
    </row>
    <row r="349" spans="2:8">
      <c r="B349" s="13"/>
      <c r="C349" s="13"/>
      <c r="D349" s="13"/>
      <c r="E349" s="13"/>
      <c r="F349" s="13"/>
      <c r="G349" s="13"/>
      <c r="H349" s="13"/>
    </row>
    <row r="350" spans="2:8">
      <c r="B350" s="13"/>
      <c r="C350" s="13"/>
      <c r="D350" s="13"/>
      <c r="E350" s="13"/>
      <c r="F350" s="13"/>
      <c r="G350" s="13"/>
      <c r="H350" s="13"/>
    </row>
    <row r="351" spans="2:8">
      <c r="B351" s="13"/>
      <c r="C351" s="13"/>
      <c r="D351" s="13"/>
      <c r="E351" s="13"/>
      <c r="F351" s="13"/>
      <c r="G351" s="13"/>
      <c r="H351" s="13"/>
    </row>
    <row r="352" spans="2:8">
      <c r="B352" s="13"/>
      <c r="C352" s="13"/>
      <c r="D352" s="13"/>
      <c r="E352" s="13"/>
      <c r="F352" s="13"/>
      <c r="G352" s="13"/>
      <c r="H352" s="13"/>
    </row>
    <row r="353" spans="2:8">
      <c r="B353" s="13"/>
      <c r="C353" s="13"/>
      <c r="D353" s="13"/>
      <c r="E353" s="13"/>
      <c r="F353" s="13"/>
      <c r="G353" s="13"/>
      <c r="H353" s="13"/>
    </row>
    <row r="354" spans="2:8">
      <c r="B354" s="13"/>
      <c r="C354" s="13"/>
      <c r="D354" s="13"/>
      <c r="E354" s="13"/>
      <c r="F354" s="13"/>
      <c r="G354" s="13"/>
      <c r="H354" s="13"/>
    </row>
    <row r="355" spans="2:8">
      <c r="B355" s="13"/>
      <c r="C355" s="13"/>
      <c r="D355" s="13"/>
      <c r="E355" s="13"/>
      <c r="F355" s="13"/>
      <c r="G355" s="13"/>
      <c r="H355" s="13"/>
    </row>
    <row r="356" spans="2:8">
      <c r="B356" s="13"/>
      <c r="C356" s="13"/>
      <c r="D356" s="13"/>
      <c r="E356" s="13"/>
      <c r="F356" s="13"/>
      <c r="G356" s="13"/>
      <c r="H356" s="13"/>
    </row>
    <row r="357" spans="2:8">
      <c r="B357" s="13"/>
      <c r="C357" s="13"/>
      <c r="D357" s="13"/>
      <c r="E357" s="13"/>
      <c r="F357" s="13"/>
      <c r="G357" s="13"/>
      <c r="H357" s="13"/>
    </row>
    <row r="358" spans="2:8">
      <c r="B358" s="13"/>
      <c r="C358" s="13"/>
      <c r="D358" s="13"/>
      <c r="E358" s="13"/>
      <c r="F358" s="13"/>
      <c r="G358" s="13"/>
      <c r="H358" s="13"/>
    </row>
    <row r="359" spans="2:8">
      <c r="B359" s="13"/>
      <c r="C359" s="13"/>
      <c r="D359" s="13"/>
      <c r="E359" s="13"/>
      <c r="F359" s="13"/>
      <c r="G359" s="13"/>
      <c r="H359" s="13"/>
    </row>
    <row r="360" spans="2:8">
      <c r="B360" s="13"/>
      <c r="C360" s="13"/>
      <c r="D360" s="13"/>
      <c r="E360" s="13"/>
      <c r="F360" s="13"/>
      <c r="G360" s="13"/>
      <c r="H360" s="13"/>
    </row>
    <row r="361" spans="2:8">
      <c r="B361" s="13"/>
      <c r="C361" s="13"/>
      <c r="D361" s="13"/>
      <c r="E361" s="13"/>
      <c r="F361" s="13"/>
      <c r="G361" s="13"/>
      <c r="H361" s="13"/>
    </row>
    <row r="362" spans="2:8">
      <c r="B362" s="13"/>
      <c r="C362" s="13"/>
      <c r="D362" s="13"/>
      <c r="E362" s="13"/>
      <c r="F362" s="13"/>
      <c r="G362" s="13"/>
      <c r="H362" s="13"/>
    </row>
    <row r="363" spans="2:8">
      <c r="B363" s="13"/>
      <c r="C363" s="13"/>
      <c r="D363" s="13"/>
      <c r="E363" s="13"/>
      <c r="F363" s="13"/>
      <c r="G363" s="13"/>
      <c r="H363" s="13"/>
    </row>
    <row r="364" spans="2:8">
      <c r="B364" s="13"/>
      <c r="C364" s="13"/>
      <c r="D364" s="13"/>
      <c r="E364" s="13"/>
      <c r="F364" s="13"/>
      <c r="G364" s="13"/>
      <c r="H364" s="13"/>
    </row>
    <row r="365" spans="2:8">
      <c r="B365" s="13"/>
      <c r="C365" s="13"/>
      <c r="D365" s="13"/>
      <c r="E365" s="13"/>
      <c r="F365" s="13"/>
      <c r="G365" s="13"/>
      <c r="H365" s="13"/>
    </row>
    <row r="366" spans="2:8">
      <c r="B366" s="13"/>
      <c r="C366" s="13"/>
      <c r="D366" s="13"/>
      <c r="E366" s="13"/>
      <c r="F366" s="13"/>
      <c r="G366" s="13"/>
      <c r="H366" s="13"/>
    </row>
    <row r="367" spans="2:8">
      <c r="B367" s="13"/>
      <c r="C367" s="13"/>
      <c r="D367" s="13"/>
      <c r="E367" s="13"/>
      <c r="F367" s="13"/>
      <c r="G367" s="13"/>
      <c r="H367" s="13"/>
    </row>
    <row r="368" spans="2:8">
      <c r="B368" s="13"/>
      <c r="C368" s="13"/>
      <c r="D368" s="13"/>
      <c r="E368" s="13"/>
      <c r="F368" s="13"/>
      <c r="G368" s="13"/>
      <c r="H368" s="13"/>
    </row>
    <row r="369" spans="2:8">
      <c r="B369" s="13"/>
      <c r="C369" s="13"/>
      <c r="D369" s="13"/>
      <c r="E369" s="13"/>
      <c r="F369" s="13"/>
      <c r="G369" s="13"/>
      <c r="H369" s="13"/>
    </row>
    <row r="370" spans="2:8">
      <c r="B370" s="13"/>
      <c r="C370" s="13"/>
      <c r="D370" s="13"/>
      <c r="E370" s="13"/>
      <c r="F370" s="13"/>
      <c r="G370" s="13"/>
      <c r="H370" s="13"/>
    </row>
    <row r="371" spans="2:8">
      <c r="B371" s="13"/>
      <c r="C371" s="13"/>
      <c r="D371" s="13"/>
      <c r="E371" s="13"/>
      <c r="F371" s="13"/>
      <c r="G371" s="13"/>
      <c r="H371" s="13"/>
    </row>
    <row r="372" spans="2:8">
      <c r="B372" s="13"/>
      <c r="C372" s="13"/>
      <c r="D372" s="13"/>
      <c r="E372" s="13"/>
      <c r="F372" s="13"/>
      <c r="G372" s="13"/>
      <c r="H372" s="13"/>
    </row>
    <row r="373" spans="2:8">
      <c r="B373" s="13"/>
      <c r="C373" s="13"/>
      <c r="D373" s="13"/>
      <c r="E373" s="13"/>
      <c r="F373" s="13"/>
      <c r="G373" s="13"/>
      <c r="H373" s="13"/>
    </row>
    <row r="374" spans="2:8">
      <c r="B374" s="13"/>
      <c r="C374" s="13"/>
      <c r="D374" s="13"/>
      <c r="E374" s="13"/>
      <c r="F374" s="13"/>
      <c r="G374" s="13"/>
      <c r="H374" s="13"/>
    </row>
    <row r="375" spans="2:8">
      <c r="B375" s="13"/>
      <c r="C375" s="13"/>
      <c r="D375" s="13"/>
      <c r="E375" s="13"/>
      <c r="F375" s="13"/>
      <c r="G375" s="13"/>
      <c r="H375" s="13"/>
    </row>
    <row r="376" spans="2:8">
      <c r="B376" s="13"/>
      <c r="C376" s="13"/>
      <c r="D376" s="13"/>
      <c r="E376" s="13"/>
      <c r="F376" s="13"/>
      <c r="G376" s="13"/>
      <c r="H376" s="13"/>
    </row>
    <row r="377" spans="2:8">
      <c r="B377" s="13"/>
      <c r="C377" s="13"/>
      <c r="D377" s="13"/>
      <c r="E377" s="13"/>
      <c r="F377" s="13"/>
      <c r="G377" s="13"/>
      <c r="H377" s="13"/>
    </row>
    <row r="378" spans="2:8">
      <c r="B378" s="13"/>
      <c r="C378" s="13"/>
      <c r="D378" s="13"/>
      <c r="E378" s="13"/>
      <c r="F378" s="13"/>
      <c r="G378" s="13"/>
      <c r="H378" s="13"/>
    </row>
    <row r="379" spans="2:8">
      <c r="B379" s="13"/>
      <c r="C379" s="13"/>
      <c r="D379" s="13"/>
      <c r="E379" s="13"/>
      <c r="F379" s="13"/>
      <c r="G379" s="13"/>
      <c r="H379" s="13"/>
    </row>
    <row r="380" spans="2:8">
      <c r="B380" s="13"/>
      <c r="C380" s="13"/>
      <c r="D380" s="13"/>
      <c r="E380" s="13"/>
      <c r="F380" s="13"/>
      <c r="G380" s="13"/>
      <c r="H380" s="13"/>
    </row>
    <row r="381" spans="2:8">
      <c r="B381" s="13"/>
      <c r="C381" s="13"/>
      <c r="D381" s="13"/>
      <c r="E381" s="13"/>
      <c r="F381" s="13"/>
      <c r="G381" s="13"/>
      <c r="H381" s="13"/>
    </row>
    <row r="382" spans="2:8">
      <c r="B382" s="13"/>
      <c r="C382" s="13"/>
      <c r="D382" s="13"/>
      <c r="E382" s="13"/>
      <c r="F382" s="13"/>
      <c r="G382" s="13"/>
      <c r="H382" s="13"/>
    </row>
    <row r="383" spans="2:8">
      <c r="B383" s="13"/>
      <c r="C383" s="13"/>
      <c r="D383" s="13"/>
      <c r="E383" s="13"/>
      <c r="F383" s="13"/>
      <c r="G383" s="13"/>
      <c r="H383" s="13"/>
    </row>
    <row r="384" spans="2:8">
      <c r="B384" s="13"/>
      <c r="C384" s="13"/>
      <c r="D384" s="13"/>
      <c r="E384" s="13"/>
      <c r="F384" s="13"/>
      <c r="G384" s="13"/>
      <c r="H384" s="13"/>
    </row>
    <row r="385" spans="2:8">
      <c r="B385" s="13"/>
      <c r="C385" s="13"/>
      <c r="D385" s="13"/>
      <c r="E385" s="13"/>
      <c r="F385" s="13"/>
      <c r="G385" s="13"/>
      <c r="H385" s="13"/>
    </row>
    <row r="386" spans="2:8">
      <c r="B386" s="13"/>
      <c r="C386" s="13"/>
      <c r="D386" s="13"/>
      <c r="E386" s="13"/>
      <c r="F386" s="13"/>
      <c r="G386" s="13"/>
      <c r="H386" s="13"/>
    </row>
    <row r="387" spans="2:8">
      <c r="B387" s="13"/>
      <c r="C387" s="13"/>
      <c r="D387" s="13"/>
      <c r="E387" s="13"/>
      <c r="F387" s="13"/>
      <c r="G387" s="13"/>
      <c r="H387" s="13"/>
    </row>
    <row r="388" spans="2:8">
      <c r="B388" s="13"/>
      <c r="C388" s="13"/>
      <c r="D388" s="13"/>
      <c r="E388" s="13"/>
      <c r="F388" s="13"/>
      <c r="G388" s="13"/>
      <c r="H388" s="13"/>
    </row>
    <row r="389" spans="2:8">
      <c r="B389" s="13"/>
      <c r="C389" s="13"/>
      <c r="D389" s="13"/>
      <c r="E389" s="13"/>
      <c r="F389" s="13"/>
      <c r="G389" s="13"/>
      <c r="H389" s="13"/>
    </row>
    <row r="390" spans="2:8">
      <c r="B390" s="13"/>
      <c r="C390" s="13"/>
      <c r="D390" s="13"/>
      <c r="E390" s="13"/>
      <c r="F390" s="13"/>
      <c r="G390" s="13"/>
      <c r="H390" s="13"/>
    </row>
    <row r="391" spans="2:8">
      <c r="B391" s="13"/>
      <c r="C391" s="13"/>
      <c r="D391" s="13"/>
      <c r="E391" s="13"/>
      <c r="F391" s="13"/>
      <c r="G391" s="13"/>
      <c r="H391" s="13"/>
    </row>
    <row r="392" spans="2:8">
      <c r="B392" s="13"/>
      <c r="C392" s="13"/>
      <c r="D392" s="13"/>
      <c r="E392" s="13"/>
      <c r="F392" s="13"/>
      <c r="G392" s="13"/>
      <c r="H392" s="13"/>
    </row>
    <row r="393" spans="2:8">
      <c r="B393" s="13"/>
      <c r="C393" s="13"/>
      <c r="D393" s="13"/>
      <c r="E393" s="13"/>
      <c r="F393" s="13"/>
      <c r="G393" s="13"/>
      <c r="H393" s="13"/>
    </row>
    <row r="394" spans="2:8">
      <c r="B394" s="13"/>
      <c r="C394" s="13"/>
      <c r="D394" s="13"/>
      <c r="E394" s="13"/>
      <c r="F394" s="13"/>
      <c r="G394" s="13"/>
      <c r="H394" s="13"/>
    </row>
    <row r="395" spans="2:8">
      <c r="B395" s="13"/>
      <c r="C395" s="13"/>
      <c r="D395" s="13"/>
      <c r="E395" s="13"/>
      <c r="F395" s="13"/>
      <c r="G395" s="13"/>
      <c r="H395" s="13"/>
    </row>
    <row r="396" spans="2:8">
      <c r="B396" s="13"/>
      <c r="C396" s="13"/>
      <c r="D396" s="13"/>
      <c r="E396" s="13"/>
      <c r="F396" s="13"/>
      <c r="G396" s="13"/>
      <c r="H396" s="13"/>
    </row>
    <row r="397" spans="2:8">
      <c r="B397" s="13"/>
      <c r="C397" s="13"/>
      <c r="D397" s="13"/>
      <c r="E397" s="13"/>
      <c r="F397" s="13"/>
      <c r="G397" s="13"/>
      <c r="H397" s="13"/>
    </row>
    <row r="398" spans="2:8">
      <c r="B398" s="13"/>
      <c r="C398" s="13"/>
      <c r="D398" s="13"/>
      <c r="E398" s="13"/>
      <c r="F398" s="13"/>
      <c r="G398" s="13"/>
      <c r="H398" s="13"/>
    </row>
    <row r="399" spans="2:8">
      <c r="B399" s="13"/>
      <c r="C399" s="13"/>
      <c r="D399" s="13"/>
      <c r="E399" s="13"/>
      <c r="F399" s="13"/>
      <c r="G399" s="13"/>
      <c r="H399" s="13"/>
    </row>
    <row r="400" spans="2:8">
      <c r="B400" s="13"/>
      <c r="C400" s="13"/>
      <c r="D400" s="13"/>
      <c r="E400" s="13"/>
      <c r="F400" s="13"/>
      <c r="G400" s="13"/>
      <c r="H400" s="13"/>
    </row>
    <row r="401" spans="2:8">
      <c r="B401" s="13"/>
      <c r="C401" s="13"/>
      <c r="D401" s="13"/>
      <c r="E401" s="13"/>
      <c r="F401" s="13"/>
      <c r="G401" s="13"/>
      <c r="H401" s="13"/>
    </row>
    <row r="402" spans="2:8">
      <c r="B402" s="13"/>
      <c r="C402" s="13"/>
      <c r="D402" s="13"/>
      <c r="E402" s="13"/>
      <c r="F402" s="13"/>
      <c r="G402" s="13"/>
      <c r="H402" s="13"/>
    </row>
    <row r="403" spans="2:8">
      <c r="B403" s="13"/>
      <c r="C403" s="13"/>
      <c r="D403" s="13"/>
      <c r="E403" s="13"/>
      <c r="F403" s="13"/>
      <c r="G403" s="13"/>
      <c r="H403" s="13"/>
    </row>
    <row r="404" spans="2:8">
      <c r="B404" s="13"/>
      <c r="C404" s="13"/>
      <c r="D404" s="13"/>
      <c r="E404" s="13"/>
      <c r="F404" s="13"/>
      <c r="G404" s="13"/>
      <c r="H404" s="13"/>
    </row>
    <row r="405" spans="2:8">
      <c r="B405" s="13"/>
      <c r="C405" s="13"/>
      <c r="D405" s="13"/>
      <c r="E405" s="13"/>
      <c r="F405" s="13"/>
      <c r="G405" s="13"/>
      <c r="H405" s="13"/>
    </row>
    <row r="406" spans="2:8">
      <c r="B406" s="13"/>
      <c r="C406" s="13"/>
      <c r="D406" s="13"/>
      <c r="E406" s="13"/>
      <c r="F406" s="13"/>
      <c r="G406" s="13"/>
      <c r="H406" s="13"/>
    </row>
    <row r="407" spans="2:8">
      <c r="B407" s="13"/>
      <c r="C407" s="13"/>
      <c r="D407" s="13"/>
      <c r="E407" s="13"/>
      <c r="F407" s="13"/>
      <c r="G407" s="13"/>
      <c r="H407" s="13"/>
    </row>
    <row r="408" spans="2:8">
      <c r="B408" s="13"/>
      <c r="C408" s="13"/>
      <c r="D408" s="13"/>
      <c r="E408" s="13"/>
      <c r="F408" s="13"/>
      <c r="G408" s="13"/>
      <c r="H408" s="13"/>
    </row>
    <row r="409" spans="2:8">
      <c r="B409" s="13"/>
      <c r="C409" s="13"/>
      <c r="D409" s="13"/>
      <c r="E409" s="13"/>
      <c r="F409" s="13"/>
      <c r="G409" s="13"/>
      <c r="H409" s="13"/>
    </row>
    <row r="410" spans="2:8">
      <c r="B410" s="13"/>
      <c r="C410" s="13"/>
      <c r="D410" s="13"/>
      <c r="E410" s="13"/>
      <c r="F410" s="13"/>
      <c r="G410" s="13"/>
      <c r="H410" s="13"/>
    </row>
    <row r="411" spans="2:8">
      <c r="B411" s="13"/>
      <c r="C411" s="13"/>
      <c r="D411" s="13"/>
      <c r="E411" s="13"/>
      <c r="F411" s="13"/>
      <c r="G411" s="13"/>
      <c r="H411" s="13"/>
    </row>
    <row r="412" spans="2:8">
      <c r="B412" s="13"/>
      <c r="C412" s="13"/>
      <c r="D412" s="13"/>
      <c r="E412" s="13"/>
      <c r="F412" s="13"/>
      <c r="G412" s="13"/>
      <c r="H412" s="13"/>
    </row>
    <row r="413" spans="2:8">
      <c r="B413" s="13"/>
      <c r="C413" s="13"/>
      <c r="D413" s="13"/>
      <c r="E413" s="13"/>
      <c r="F413" s="13"/>
      <c r="G413" s="13"/>
      <c r="H413" s="13"/>
    </row>
    <row r="414" spans="2:8">
      <c r="B414" s="13"/>
      <c r="C414" s="13"/>
      <c r="D414" s="13"/>
      <c r="E414" s="13"/>
      <c r="F414" s="13"/>
      <c r="G414" s="13"/>
      <c r="H414" s="13"/>
    </row>
    <row r="415" spans="2:8">
      <c r="B415" s="13"/>
      <c r="C415" s="13"/>
      <c r="D415" s="13"/>
      <c r="E415" s="13"/>
      <c r="F415" s="13"/>
      <c r="G415" s="13"/>
      <c r="H415" s="13"/>
    </row>
    <row r="416" spans="2:8">
      <c r="B416" s="13"/>
      <c r="C416" s="13"/>
      <c r="D416" s="13"/>
      <c r="E416" s="13"/>
      <c r="F416" s="13"/>
      <c r="G416" s="13"/>
      <c r="H416" s="13"/>
    </row>
    <row r="417" spans="2:8">
      <c r="B417" s="13"/>
      <c r="C417" s="13"/>
      <c r="D417" s="13"/>
      <c r="E417" s="13"/>
      <c r="F417" s="13"/>
      <c r="G417" s="13"/>
      <c r="H417" s="13"/>
    </row>
    <row r="418" spans="2:8">
      <c r="B418" s="13"/>
      <c r="C418" s="13"/>
      <c r="D418" s="13"/>
      <c r="E418" s="13"/>
      <c r="F418" s="13"/>
      <c r="G418" s="13"/>
      <c r="H418" s="13"/>
    </row>
    <row r="419" spans="2:8">
      <c r="B419" s="13"/>
      <c r="C419" s="13"/>
      <c r="D419" s="13"/>
      <c r="E419" s="13"/>
      <c r="F419" s="13"/>
      <c r="G419" s="13"/>
      <c r="H419" s="13"/>
    </row>
    <row r="420" spans="2:8">
      <c r="B420" s="13"/>
      <c r="C420" s="13"/>
      <c r="D420" s="13"/>
      <c r="E420" s="13"/>
      <c r="F420" s="13"/>
      <c r="G420" s="13"/>
      <c r="H420" s="13"/>
    </row>
    <row r="421" spans="2:8">
      <c r="B421" s="13"/>
      <c r="C421" s="13"/>
      <c r="D421" s="13"/>
      <c r="E421" s="13"/>
      <c r="F421" s="13"/>
      <c r="G421" s="13"/>
      <c r="H421" s="13"/>
    </row>
    <row r="422" spans="2:8">
      <c r="B422" s="13"/>
      <c r="C422" s="13"/>
      <c r="D422" s="13"/>
      <c r="E422" s="13"/>
      <c r="F422" s="13"/>
      <c r="G422" s="13"/>
      <c r="H422" s="13"/>
    </row>
    <row r="423" spans="2:8">
      <c r="B423" s="13"/>
      <c r="C423" s="13"/>
      <c r="D423" s="13"/>
      <c r="E423" s="13"/>
      <c r="F423" s="13"/>
      <c r="G423" s="13"/>
      <c r="H423" s="13"/>
    </row>
    <row r="424" spans="2:8">
      <c r="B424" s="13"/>
      <c r="C424" s="13"/>
      <c r="D424" s="13"/>
      <c r="E424" s="13"/>
      <c r="F424" s="13"/>
      <c r="G424" s="13"/>
      <c r="H424" s="13"/>
    </row>
    <row r="425" spans="2:8">
      <c r="B425" s="13"/>
      <c r="C425" s="13"/>
      <c r="D425" s="13"/>
      <c r="E425" s="13"/>
      <c r="F425" s="13"/>
      <c r="G425" s="13"/>
      <c r="H425" s="13"/>
    </row>
    <row r="426" spans="2:8">
      <c r="B426" s="13"/>
      <c r="C426" s="13"/>
      <c r="D426" s="13"/>
      <c r="E426" s="13"/>
      <c r="F426" s="13"/>
      <c r="G426" s="13"/>
      <c r="H426" s="13"/>
    </row>
    <row r="427" spans="2:8">
      <c r="B427" s="13"/>
      <c r="C427" s="13"/>
      <c r="D427" s="13"/>
      <c r="E427" s="13"/>
      <c r="F427" s="13"/>
      <c r="G427" s="13"/>
      <c r="H427" s="13"/>
    </row>
    <row r="428" spans="2:8">
      <c r="B428" s="13"/>
      <c r="C428" s="13"/>
      <c r="D428" s="13"/>
      <c r="E428" s="13"/>
      <c r="F428" s="13"/>
      <c r="G428" s="13"/>
      <c r="H428" s="13"/>
    </row>
    <row r="429" spans="2:8">
      <c r="B429" s="13"/>
      <c r="C429" s="13"/>
      <c r="D429" s="13"/>
      <c r="E429" s="13"/>
      <c r="F429" s="13"/>
      <c r="G429" s="13"/>
      <c r="H429" s="13"/>
    </row>
    <row r="430" spans="2:8">
      <c r="B430" s="13"/>
      <c r="C430" s="13"/>
      <c r="D430" s="13"/>
      <c r="E430" s="13"/>
      <c r="F430" s="13"/>
      <c r="G430" s="13"/>
      <c r="H430" s="13"/>
    </row>
    <row r="431" spans="2:8">
      <c r="B431" s="13"/>
      <c r="C431" s="13"/>
      <c r="D431" s="13"/>
      <c r="E431" s="13"/>
      <c r="F431" s="13"/>
      <c r="G431" s="13"/>
      <c r="H431" s="13"/>
    </row>
    <row r="432" spans="2:8">
      <c r="B432" s="13"/>
      <c r="C432" s="13"/>
      <c r="D432" s="13"/>
      <c r="E432" s="13"/>
      <c r="F432" s="13"/>
      <c r="G432" s="13"/>
      <c r="H432" s="13"/>
    </row>
    <row r="433" spans="2:8">
      <c r="B433" s="13"/>
      <c r="C433" s="13"/>
      <c r="D433" s="13"/>
      <c r="E433" s="13"/>
      <c r="F433" s="13"/>
      <c r="G433" s="13"/>
      <c r="H433" s="13"/>
    </row>
    <row r="434" spans="2:8">
      <c r="B434" s="13"/>
      <c r="C434" s="13"/>
      <c r="D434" s="13"/>
      <c r="E434" s="13"/>
      <c r="F434" s="13"/>
      <c r="G434" s="13"/>
      <c r="H434" s="13"/>
    </row>
    <row r="435" spans="2:8">
      <c r="B435" s="13"/>
      <c r="C435" s="13"/>
      <c r="D435" s="13"/>
      <c r="E435" s="13"/>
      <c r="F435" s="13"/>
      <c r="G435" s="13"/>
      <c r="H435" s="13"/>
    </row>
    <row r="436" spans="2:8">
      <c r="B436" s="13"/>
      <c r="C436" s="13"/>
      <c r="D436" s="13"/>
      <c r="E436" s="13"/>
      <c r="F436" s="13"/>
      <c r="G436" s="13"/>
      <c r="H436" s="13"/>
    </row>
    <row r="437" spans="2:8">
      <c r="B437" s="13"/>
      <c r="C437" s="13"/>
      <c r="D437" s="13"/>
      <c r="E437" s="13"/>
      <c r="F437" s="13"/>
      <c r="G437" s="13"/>
      <c r="H437" s="13"/>
    </row>
    <row r="438" spans="2:8">
      <c r="B438" s="13"/>
      <c r="C438" s="13"/>
      <c r="D438" s="13"/>
      <c r="E438" s="13"/>
      <c r="F438" s="13"/>
      <c r="G438" s="13"/>
      <c r="H438" s="13"/>
    </row>
    <row r="439" spans="2:8">
      <c r="B439" s="13"/>
      <c r="C439" s="13"/>
      <c r="D439" s="13"/>
      <c r="E439" s="13"/>
      <c r="F439" s="13"/>
      <c r="G439" s="13"/>
      <c r="H439" s="13"/>
    </row>
    <row r="440" spans="2:8">
      <c r="B440" s="13"/>
      <c r="C440" s="13"/>
      <c r="D440" s="13"/>
      <c r="E440" s="13"/>
      <c r="F440" s="13"/>
      <c r="G440" s="13"/>
      <c r="H440" s="13"/>
    </row>
    <row r="441" spans="2:8">
      <c r="B441" s="13"/>
      <c r="C441" s="13"/>
      <c r="D441" s="13"/>
      <c r="E441" s="13"/>
      <c r="F441" s="13"/>
      <c r="G441" s="13"/>
      <c r="H441" s="13"/>
    </row>
    <row r="442" spans="2:8">
      <c r="B442" s="13"/>
      <c r="C442" s="13"/>
      <c r="D442" s="13"/>
      <c r="E442" s="13"/>
      <c r="F442" s="13"/>
      <c r="G442" s="13"/>
      <c r="H442" s="13"/>
    </row>
    <row r="443" spans="2:8">
      <c r="B443" s="13"/>
      <c r="C443" s="13"/>
      <c r="D443" s="13"/>
      <c r="E443" s="13"/>
      <c r="F443" s="13"/>
      <c r="G443" s="13"/>
      <c r="H443" s="13"/>
    </row>
    <row r="444" spans="2:8">
      <c r="B444" s="13"/>
      <c r="C444" s="13"/>
      <c r="D444" s="13"/>
      <c r="E444" s="13"/>
      <c r="F444" s="13"/>
      <c r="G444" s="13"/>
      <c r="H444" s="13"/>
    </row>
    <row r="445" spans="2:8">
      <c r="B445" s="13"/>
      <c r="C445" s="13"/>
      <c r="D445" s="13"/>
      <c r="E445" s="13"/>
      <c r="F445" s="13"/>
      <c r="G445" s="13"/>
      <c r="H445" s="13"/>
    </row>
    <row r="446" spans="2:8">
      <c r="B446" s="13"/>
      <c r="C446" s="13"/>
      <c r="D446" s="13"/>
      <c r="E446" s="13"/>
      <c r="F446" s="13"/>
      <c r="G446" s="13"/>
      <c r="H446" s="13"/>
    </row>
    <row r="447" spans="2:8">
      <c r="B447" s="13"/>
      <c r="C447" s="13"/>
      <c r="D447" s="13"/>
      <c r="E447" s="13"/>
      <c r="F447" s="13"/>
      <c r="G447" s="13"/>
      <c r="H447" s="13"/>
    </row>
    <row r="448" spans="2:8">
      <c r="B448" s="13"/>
      <c r="C448" s="13"/>
      <c r="D448" s="13"/>
      <c r="E448" s="13"/>
      <c r="F448" s="13"/>
      <c r="G448" s="13"/>
      <c r="H448" s="13"/>
    </row>
    <row r="449" spans="2:8">
      <c r="B449" s="13"/>
      <c r="C449" s="13"/>
      <c r="D449" s="13"/>
      <c r="E449" s="13"/>
      <c r="F449" s="13"/>
      <c r="G449" s="13"/>
      <c r="H449" s="13"/>
    </row>
    <row r="450" spans="2:8">
      <c r="B450" s="13"/>
      <c r="C450" s="13"/>
      <c r="D450" s="13"/>
      <c r="E450" s="13"/>
      <c r="F450" s="13"/>
      <c r="G450" s="13"/>
      <c r="H450" s="13"/>
    </row>
    <row r="451" spans="2:8">
      <c r="B451" s="13"/>
      <c r="C451" s="13"/>
      <c r="D451" s="13"/>
      <c r="E451" s="13"/>
      <c r="F451" s="13"/>
      <c r="G451" s="13"/>
      <c r="H451" s="13"/>
    </row>
    <row r="452" spans="2:8">
      <c r="B452" s="13"/>
      <c r="C452" s="13"/>
      <c r="D452" s="13"/>
      <c r="E452" s="13"/>
      <c r="F452" s="13"/>
      <c r="G452" s="13"/>
      <c r="H452" s="13"/>
    </row>
    <row r="453" spans="2:8">
      <c r="B453" s="13"/>
      <c r="C453" s="13"/>
      <c r="D453" s="13"/>
      <c r="E453" s="13"/>
      <c r="F453" s="13"/>
      <c r="G453" s="13"/>
      <c r="H453" s="13"/>
    </row>
    <row r="454" spans="2:8">
      <c r="B454" s="13"/>
      <c r="C454" s="13"/>
      <c r="D454" s="13"/>
      <c r="E454" s="13"/>
      <c r="F454" s="13"/>
      <c r="G454" s="13"/>
      <c r="H454" s="13"/>
    </row>
    <row r="455" spans="2:8">
      <c r="B455" s="13"/>
      <c r="C455" s="13"/>
      <c r="D455" s="13"/>
      <c r="E455" s="13"/>
      <c r="F455" s="13"/>
      <c r="G455" s="13"/>
      <c r="H455" s="13"/>
    </row>
    <row r="456" spans="2:8">
      <c r="B456" s="13"/>
      <c r="C456" s="13"/>
      <c r="D456" s="13"/>
      <c r="E456" s="13"/>
      <c r="F456" s="13"/>
      <c r="G456" s="13"/>
      <c r="H456" s="13"/>
    </row>
    <row r="457" spans="2:8">
      <c r="B457" s="13"/>
      <c r="C457" s="13"/>
      <c r="D457" s="13"/>
      <c r="E457" s="13"/>
      <c r="F457" s="13"/>
      <c r="G457" s="13"/>
      <c r="H457" s="13"/>
    </row>
    <row r="458" spans="2:8">
      <c r="B458" s="13"/>
      <c r="C458" s="13"/>
      <c r="D458" s="13"/>
      <c r="E458" s="13"/>
      <c r="F458" s="13"/>
      <c r="G458" s="13"/>
      <c r="H458" s="13"/>
    </row>
    <row r="459" spans="2:8">
      <c r="B459" s="13"/>
      <c r="C459" s="13"/>
      <c r="D459" s="13"/>
      <c r="E459" s="13"/>
      <c r="F459" s="13"/>
      <c r="G459" s="13"/>
      <c r="H459" s="13"/>
    </row>
    <row r="460" spans="2:8">
      <c r="B460" s="13"/>
      <c r="C460" s="13"/>
      <c r="D460" s="13"/>
      <c r="E460" s="13"/>
      <c r="F460" s="13"/>
      <c r="G460" s="13"/>
      <c r="H460" s="13"/>
    </row>
    <row r="461" spans="2:8">
      <c r="B461" s="13"/>
      <c r="C461" s="13"/>
      <c r="D461" s="13"/>
      <c r="E461" s="13"/>
      <c r="F461" s="13"/>
      <c r="G461" s="13"/>
      <c r="H461" s="13"/>
    </row>
    <row r="462" spans="2:8">
      <c r="B462" s="13"/>
      <c r="C462" s="13"/>
      <c r="D462" s="13"/>
      <c r="E462" s="13"/>
      <c r="F462" s="13"/>
      <c r="G462" s="13"/>
      <c r="H462" s="13"/>
    </row>
    <row r="463" spans="2:8">
      <c r="B463" s="13"/>
      <c r="C463" s="13"/>
      <c r="D463" s="13"/>
      <c r="E463" s="13"/>
      <c r="F463" s="13"/>
      <c r="G463" s="13"/>
      <c r="H463" s="13"/>
    </row>
    <row r="464" spans="2:8">
      <c r="B464" s="13"/>
      <c r="C464" s="13"/>
      <c r="D464" s="13"/>
      <c r="E464" s="13"/>
      <c r="F464" s="13"/>
      <c r="G464" s="13"/>
      <c r="H464" s="13"/>
    </row>
    <row r="465" spans="2:8">
      <c r="B465" s="13"/>
      <c r="C465" s="13"/>
      <c r="D465" s="13"/>
      <c r="E465" s="13"/>
      <c r="F465" s="13"/>
      <c r="G465" s="13"/>
      <c r="H465" s="13"/>
    </row>
    <row r="466" spans="2:8">
      <c r="B466" s="13"/>
      <c r="C466" s="13"/>
      <c r="D466" s="13"/>
      <c r="E466" s="13"/>
      <c r="F466" s="13"/>
      <c r="G466" s="13"/>
      <c r="H466" s="13"/>
    </row>
    <row r="467" spans="2:8">
      <c r="B467" s="13"/>
      <c r="C467" s="13"/>
      <c r="D467" s="13"/>
      <c r="E467" s="13"/>
      <c r="F467" s="13"/>
      <c r="G467" s="13"/>
      <c r="H467" s="13"/>
    </row>
    <row r="468" spans="2:8">
      <c r="B468" s="13"/>
      <c r="C468" s="13"/>
      <c r="D468" s="13"/>
      <c r="E468" s="13"/>
      <c r="F468" s="13"/>
      <c r="G468" s="13"/>
      <c r="H468" s="13"/>
    </row>
    <row r="469" spans="2:8">
      <c r="B469" s="13"/>
      <c r="C469" s="13"/>
      <c r="D469" s="13"/>
      <c r="E469" s="13"/>
      <c r="F469" s="13"/>
      <c r="G469" s="13"/>
      <c r="H469" s="13"/>
    </row>
    <row r="470" spans="2:8">
      <c r="B470" s="13"/>
      <c r="C470" s="13"/>
      <c r="D470" s="13"/>
      <c r="E470" s="13"/>
      <c r="F470" s="13"/>
      <c r="G470" s="13"/>
      <c r="H470" s="13"/>
    </row>
    <row r="471" spans="2:8">
      <c r="B471" s="13"/>
      <c r="C471" s="13"/>
      <c r="D471" s="13"/>
      <c r="E471" s="13"/>
      <c r="F471" s="13"/>
      <c r="G471" s="13"/>
      <c r="H471" s="13"/>
    </row>
  </sheetData>
  <phoneticPr fontId="2" type="noConversion"/>
  <printOptions horizontalCentered="1" gridLinesSet="0"/>
  <pageMargins left="0.51181102362204722" right="0.51181102362204722" top="0.59055118110236227" bottom="0.59055118110236227" header="0.51181102362204722" footer="0.31496062992125984"/>
  <pageSetup paperSize="9" scale="95" orientation="landscape" horizontalDpi="4294967294" verticalDpi="4294967292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F02281-58CF-4298-87F4-11F6665DE08C}">
  <dimension ref="A1:G67"/>
  <sheetViews>
    <sheetView showGridLines="0" zoomScaleNormal="100" workbookViewId="0"/>
  </sheetViews>
  <sheetFormatPr defaultColWidth="12" defaultRowHeight="14.25"/>
  <cols>
    <col min="1" max="1" width="3.42578125" style="13" customWidth="1"/>
    <col min="2" max="2" width="18.42578125" style="2" customWidth="1"/>
    <col min="3" max="7" width="19.7109375" style="2" customWidth="1"/>
    <col min="8" max="8" width="3.42578125" style="2" customWidth="1"/>
    <col min="9" max="16384" width="12" style="2"/>
  </cols>
  <sheetData>
    <row r="1" spans="1:6" ht="15" customHeight="1">
      <c r="A1" s="1" t="s">
        <v>136</v>
      </c>
    </row>
    <row r="2" spans="1:6" ht="15" customHeight="1">
      <c r="A2" s="1" t="s">
        <v>137</v>
      </c>
      <c r="E2" s="3" t="s">
        <v>0</v>
      </c>
      <c r="F2" s="4" t="s">
        <v>64</v>
      </c>
    </row>
    <row r="3" spans="1:6" ht="12" customHeight="1">
      <c r="A3" s="5"/>
    </row>
    <row r="4" spans="1:6" ht="16.149999999999999" customHeight="1">
      <c r="A4" s="6">
        <v>1</v>
      </c>
    </row>
    <row r="5" spans="1:6" ht="16.149999999999999" customHeight="1">
      <c r="A5" s="6"/>
      <c r="B5" s="7"/>
      <c r="C5" s="2" t="s">
        <v>65</v>
      </c>
    </row>
    <row r="6" spans="1:6" ht="16.149999999999999" customHeight="1">
      <c r="A6" s="6">
        <v>2</v>
      </c>
      <c r="B6" s="8"/>
      <c r="C6" s="7"/>
    </row>
    <row r="7" spans="1:6" ht="16.149999999999999" customHeight="1">
      <c r="A7" s="6"/>
      <c r="B7" s="9"/>
      <c r="C7" s="8"/>
      <c r="D7" s="2" t="s">
        <v>65</v>
      </c>
    </row>
    <row r="8" spans="1:6" ht="16.149999999999999" customHeight="1">
      <c r="A8" s="6">
        <v>3</v>
      </c>
      <c r="C8" s="8"/>
      <c r="D8" s="7"/>
    </row>
    <row r="9" spans="1:6" ht="16.149999999999999" customHeight="1">
      <c r="A9" s="6"/>
      <c r="B9" s="7"/>
      <c r="C9" s="10" t="s">
        <v>66</v>
      </c>
      <c r="D9" s="8"/>
    </row>
    <row r="10" spans="1:6" ht="16.149999999999999" customHeight="1">
      <c r="A10" s="6">
        <v>4</v>
      </c>
      <c r="B10" s="8"/>
      <c r="C10" s="9"/>
      <c r="D10" s="8"/>
    </row>
    <row r="11" spans="1:6" ht="16.149999999999999" customHeight="1">
      <c r="A11" s="6"/>
      <c r="B11" s="9"/>
      <c r="D11" s="8"/>
      <c r="E11" s="2" t="s">
        <v>65</v>
      </c>
    </row>
    <row r="12" spans="1:6" ht="16.149999999999999" customHeight="1">
      <c r="A12" s="6">
        <v>5</v>
      </c>
      <c r="B12" s="2" t="s">
        <v>67</v>
      </c>
      <c r="D12" s="8"/>
      <c r="E12" s="7"/>
    </row>
    <row r="13" spans="1:6" ht="16.149999999999999" customHeight="1">
      <c r="A13" s="6"/>
      <c r="B13" s="7"/>
      <c r="C13" s="2" t="s">
        <v>67</v>
      </c>
      <c r="D13" s="8"/>
      <c r="E13" s="8"/>
    </row>
    <row r="14" spans="1:6" ht="16.149999999999999" customHeight="1">
      <c r="A14" s="6">
        <v>6</v>
      </c>
      <c r="B14" s="8" t="s">
        <v>68</v>
      </c>
      <c r="C14" s="7"/>
      <c r="D14" s="8"/>
      <c r="E14" s="8"/>
    </row>
    <row r="15" spans="1:6" ht="16.149999999999999" customHeight="1">
      <c r="A15" s="6"/>
      <c r="B15" s="9"/>
      <c r="C15" s="8"/>
      <c r="D15" s="10" t="s">
        <v>262</v>
      </c>
      <c r="E15" s="8"/>
    </row>
    <row r="16" spans="1:6" ht="16.149999999999999" customHeight="1">
      <c r="A16" s="6">
        <v>7</v>
      </c>
      <c r="C16" s="8"/>
      <c r="D16" s="9"/>
      <c r="E16" s="8"/>
    </row>
    <row r="17" spans="1:6" ht="16.149999999999999" customHeight="1">
      <c r="A17" s="6"/>
      <c r="B17" s="7"/>
      <c r="C17" s="10" t="s">
        <v>69</v>
      </c>
      <c r="E17" s="8"/>
    </row>
    <row r="18" spans="1:6" ht="16.149999999999999" customHeight="1">
      <c r="A18" s="6">
        <v>8</v>
      </c>
      <c r="B18" s="8"/>
      <c r="C18" s="9"/>
      <c r="E18" s="8"/>
    </row>
    <row r="19" spans="1:6" ht="16.149999999999999" customHeight="1">
      <c r="A19" s="6"/>
      <c r="B19" s="9"/>
      <c r="E19" s="8"/>
      <c r="F19" s="2" t="s">
        <v>65</v>
      </c>
    </row>
    <row r="20" spans="1:6" ht="16.149999999999999" customHeight="1">
      <c r="A20" s="6">
        <v>9</v>
      </c>
      <c r="E20" s="8"/>
      <c r="F20" s="7"/>
    </row>
    <row r="21" spans="1:6" ht="16.149999999999999" customHeight="1">
      <c r="A21" s="6"/>
      <c r="B21" s="7"/>
      <c r="C21" s="2" t="s">
        <v>70</v>
      </c>
      <c r="E21" s="8"/>
      <c r="F21" s="8"/>
    </row>
    <row r="22" spans="1:6" ht="16.149999999999999" customHeight="1">
      <c r="A22" s="6">
        <v>10</v>
      </c>
      <c r="B22" s="8"/>
      <c r="C22" s="7"/>
      <c r="E22" s="8"/>
      <c r="F22" s="8"/>
    </row>
    <row r="23" spans="1:6" ht="16.149999999999999" customHeight="1">
      <c r="A23" s="6"/>
      <c r="B23" s="9"/>
      <c r="C23" s="8"/>
      <c r="D23" s="2" t="s">
        <v>70</v>
      </c>
      <c r="E23" s="8"/>
      <c r="F23" s="8"/>
    </row>
    <row r="24" spans="1:6" ht="16.149999999999999" customHeight="1">
      <c r="A24" s="6">
        <v>11</v>
      </c>
      <c r="C24" s="8"/>
      <c r="D24" s="7"/>
      <c r="E24" s="8"/>
      <c r="F24" s="8"/>
    </row>
    <row r="25" spans="1:6" ht="16.149999999999999" customHeight="1">
      <c r="A25" s="6"/>
      <c r="B25" s="7"/>
      <c r="C25" s="8" t="s">
        <v>71</v>
      </c>
      <c r="D25" s="8"/>
      <c r="E25" s="8"/>
      <c r="F25" s="8"/>
    </row>
    <row r="26" spans="1:6" ht="16.149999999999999" customHeight="1">
      <c r="A26" s="6">
        <v>12</v>
      </c>
      <c r="B26" s="10"/>
      <c r="C26" s="9"/>
      <c r="D26" s="8"/>
      <c r="E26" s="8"/>
      <c r="F26" s="8"/>
    </row>
    <row r="27" spans="1:6" ht="16.149999999999999" customHeight="1">
      <c r="A27" s="6"/>
      <c r="B27" s="9"/>
      <c r="D27" s="8"/>
      <c r="E27" s="2" t="s">
        <v>70</v>
      </c>
      <c r="F27" s="8"/>
    </row>
    <row r="28" spans="1:6" ht="16.149999999999999" customHeight="1">
      <c r="A28" s="6">
        <v>13</v>
      </c>
      <c r="D28" s="8"/>
      <c r="E28" s="9"/>
      <c r="F28" s="8"/>
    </row>
    <row r="29" spans="1:6" ht="16.149999999999999" customHeight="1">
      <c r="A29" s="6"/>
      <c r="B29" s="7"/>
      <c r="C29" s="2" t="s">
        <v>72</v>
      </c>
      <c r="D29" s="8"/>
      <c r="F29" s="8"/>
    </row>
    <row r="30" spans="1:6" ht="16.149999999999999" customHeight="1">
      <c r="A30" s="6">
        <v>14</v>
      </c>
      <c r="B30" s="8"/>
      <c r="C30" s="7"/>
      <c r="D30" s="8"/>
      <c r="F30" s="8"/>
    </row>
    <row r="31" spans="1:6" ht="16.149999999999999" customHeight="1">
      <c r="A31" s="6"/>
      <c r="B31" s="9"/>
      <c r="C31" s="8"/>
      <c r="D31" s="10" t="s">
        <v>73</v>
      </c>
      <c r="F31" s="8"/>
    </row>
    <row r="32" spans="1:6" ht="16.149999999999999" customHeight="1">
      <c r="A32" s="6">
        <v>15</v>
      </c>
      <c r="C32" s="8"/>
      <c r="D32" s="9"/>
      <c r="F32" s="8"/>
    </row>
    <row r="33" spans="1:7" ht="16.149999999999999" customHeight="1">
      <c r="A33" s="6"/>
      <c r="B33" s="7"/>
      <c r="C33" s="10" t="s">
        <v>73</v>
      </c>
      <c r="F33" s="8"/>
    </row>
    <row r="34" spans="1:7" ht="16.149999999999999" customHeight="1">
      <c r="A34" s="6">
        <v>16</v>
      </c>
      <c r="B34" s="8"/>
      <c r="C34" s="9"/>
      <c r="F34" s="8"/>
    </row>
    <row r="35" spans="1:7" ht="16.149999999999999" customHeight="1" thickBot="1">
      <c r="A35" s="6"/>
      <c r="B35" s="9"/>
      <c r="F35" s="8"/>
      <c r="G35" s="2" t="s">
        <v>65</v>
      </c>
    </row>
    <row r="36" spans="1:7" ht="16.149999999999999" customHeight="1" thickTop="1">
      <c r="A36" s="6">
        <v>17</v>
      </c>
      <c r="F36" s="8"/>
      <c r="G36" s="11"/>
    </row>
    <row r="37" spans="1:7" ht="16.149999999999999" customHeight="1">
      <c r="A37" s="6"/>
      <c r="B37" s="7"/>
      <c r="C37" s="2" t="s">
        <v>74</v>
      </c>
      <c r="F37" s="8"/>
      <c r="G37" s="12"/>
    </row>
    <row r="38" spans="1:7" ht="16.149999999999999" customHeight="1">
      <c r="A38" s="6">
        <v>18</v>
      </c>
      <c r="B38" s="8"/>
      <c r="C38" s="7"/>
      <c r="F38" s="8"/>
      <c r="G38" s="12"/>
    </row>
    <row r="39" spans="1:7" ht="16.149999999999999" customHeight="1">
      <c r="A39" s="6"/>
      <c r="B39" s="9"/>
      <c r="C39" s="8"/>
      <c r="D39" s="2" t="s">
        <v>74</v>
      </c>
      <c r="F39" s="8"/>
      <c r="G39" s="12"/>
    </row>
    <row r="40" spans="1:7" ht="16.149999999999999" customHeight="1">
      <c r="A40" s="6">
        <v>19</v>
      </c>
      <c r="C40" s="8"/>
      <c r="D40" s="7"/>
      <c r="F40" s="8"/>
      <c r="G40" s="12"/>
    </row>
    <row r="41" spans="1:7" ht="16.149999999999999" customHeight="1">
      <c r="A41" s="6"/>
      <c r="B41" s="7"/>
      <c r="C41" s="10" t="s">
        <v>75</v>
      </c>
      <c r="D41" s="8"/>
      <c r="F41" s="8"/>
      <c r="G41" s="12"/>
    </row>
    <row r="42" spans="1:7" ht="16.149999999999999" customHeight="1">
      <c r="A42" s="6">
        <v>20</v>
      </c>
      <c r="B42" s="8"/>
      <c r="C42" s="9"/>
      <c r="D42" s="8"/>
      <c r="F42" s="8"/>
      <c r="G42" s="12"/>
    </row>
    <row r="43" spans="1:7" ht="16.149999999999999" customHeight="1">
      <c r="A43" s="6"/>
      <c r="B43" s="9"/>
      <c r="D43" s="8"/>
      <c r="E43" s="10" t="s">
        <v>77</v>
      </c>
      <c r="F43" s="8"/>
      <c r="G43" s="12"/>
    </row>
    <row r="44" spans="1:7" ht="16.149999999999999" customHeight="1">
      <c r="A44" s="6">
        <v>21</v>
      </c>
      <c r="D44" s="8"/>
      <c r="E44" s="7"/>
      <c r="F44" s="8"/>
      <c r="G44" s="12"/>
    </row>
    <row r="45" spans="1:7" ht="16.149999999999999" customHeight="1">
      <c r="A45" s="6"/>
      <c r="B45" s="7"/>
      <c r="C45" s="2" t="s">
        <v>76</v>
      </c>
      <c r="D45" s="8"/>
      <c r="E45" s="8"/>
      <c r="F45" s="8"/>
      <c r="G45" s="12"/>
    </row>
    <row r="46" spans="1:7" ht="16.149999999999999" customHeight="1">
      <c r="A46" s="6">
        <v>22</v>
      </c>
      <c r="B46" s="10"/>
      <c r="C46" s="7"/>
      <c r="D46" s="8"/>
      <c r="E46" s="8"/>
      <c r="F46" s="8"/>
      <c r="G46" s="12"/>
    </row>
    <row r="47" spans="1:7" ht="16.149999999999999" customHeight="1">
      <c r="A47" s="6"/>
      <c r="B47" s="9"/>
      <c r="C47" s="8"/>
      <c r="D47" s="10" t="s">
        <v>77</v>
      </c>
      <c r="E47" s="8"/>
      <c r="F47" s="8"/>
      <c r="G47" s="12"/>
    </row>
    <row r="48" spans="1:7" ht="16.149999999999999" customHeight="1">
      <c r="A48" s="6">
        <v>23</v>
      </c>
      <c r="C48" s="8"/>
      <c r="D48" s="9"/>
      <c r="E48" s="8"/>
      <c r="F48" s="8"/>
      <c r="G48" s="12"/>
    </row>
    <row r="49" spans="1:7" ht="16.149999999999999" customHeight="1">
      <c r="A49" s="6"/>
      <c r="B49" s="7"/>
      <c r="C49" s="10" t="s">
        <v>77</v>
      </c>
      <c r="E49" s="8"/>
      <c r="F49" s="8"/>
      <c r="G49" s="12"/>
    </row>
    <row r="50" spans="1:7" ht="16.149999999999999" customHeight="1">
      <c r="A50" s="6">
        <v>24</v>
      </c>
      <c r="B50" s="8"/>
      <c r="C50" s="9"/>
      <c r="E50" s="8"/>
      <c r="F50" s="8"/>
      <c r="G50" s="12"/>
    </row>
    <row r="51" spans="1:7" ht="16.149999999999999" customHeight="1">
      <c r="A51" s="6"/>
      <c r="B51" s="9"/>
      <c r="E51" s="8"/>
      <c r="F51" s="10" t="s">
        <v>77</v>
      </c>
      <c r="G51" s="12"/>
    </row>
    <row r="52" spans="1:7" ht="16.149999999999999" customHeight="1">
      <c r="A52" s="6">
        <v>25</v>
      </c>
      <c r="E52" s="8"/>
      <c r="F52" s="9"/>
      <c r="G52" s="12"/>
    </row>
    <row r="53" spans="1:7" ht="16.149999999999999" customHeight="1">
      <c r="A53" s="6"/>
      <c r="B53" s="7"/>
      <c r="C53" s="2" t="s">
        <v>78</v>
      </c>
      <c r="E53" s="8"/>
      <c r="G53" s="12"/>
    </row>
    <row r="54" spans="1:7" ht="16.149999999999999" customHeight="1">
      <c r="A54" s="6">
        <v>26</v>
      </c>
      <c r="B54" s="8"/>
      <c r="C54" s="7"/>
      <c r="E54" s="8"/>
      <c r="G54" s="12"/>
    </row>
    <row r="55" spans="1:7" ht="16.149999999999999" customHeight="1">
      <c r="A55" s="6"/>
      <c r="B55" s="9"/>
      <c r="C55" s="8"/>
      <c r="D55" s="2" t="s">
        <v>78</v>
      </c>
      <c r="E55" s="8"/>
      <c r="G55" s="12"/>
    </row>
    <row r="56" spans="1:7" ht="16.149999999999999" customHeight="1">
      <c r="A56" s="6">
        <v>27</v>
      </c>
      <c r="B56" s="2" t="s">
        <v>79</v>
      </c>
      <c r="C56" s="8"/>
      <c r="D56" s="7"/>
      <c r="E56" s="8"/>
      <c r="G56" s="12"/>
    </row>
    <row r="57" spans="1:7" ht="16.149999999999999" customHeight="1">
      <c r="A57" s="6"/>
      <c r="B57" s="7"/>
      <c r="C57" s="10" t="s">
        <v>80</v>
      </c>
      <c r="D57" s="8"/>
      <c r="E57" s="8"/>
      <c r="G57" s="12"/>
    </row>
    <row r="58" spans="1:7" ht="16.149999999999999" customHeight="1">
      <c r="A58" s="6">
        <v>28</v>
      </c>
      <c r="B58" s="10" t="s">
        <v>80</v>
      </c>
      <c r="C58" s="9"/>
      <c r="D58" s="8"/>
      <c r="E58" s="8"/>
      <c r="G58" s="12"/>
    </row>
    <row r="59" spans="1:7" ht="16.149999999999999" customHeight="1">
      <c r="A59" s="6"/>
      <c r="B59" s="9"/>
      <c r="D59" s="8"/>
      <c r="E59" s="10" t="s">
        <v>82</v>
      </c>
      <c r="G59" s="12"/>
    </row>
    <row r="60" spans="1:7" ht="16.149999999999999" customHeight="1">
      <c r="A60" s="6">
        <v>29</v>
      </c>
      <c r="D60" s="8"/>
      <c r="E60" s="9"/>
      <c r="G60" s="12"/>
    </row>
    <row r="61" spans="1:7" ht="16.149999999999999" customHeight="1">
      <c r="A61" s="6"/>
      <c r="B61" s="7"/>
      <c r="C61" s="2" t="s">
        <v>81</v>
      </c>
      <c r="D61" s="8"/>
      <c r="G61" s="12"/>
    </row>
    <row r="62" spans="1:7" ht="16.149999999999999" customHeight="1">
      <c r="A62" s="6">
        <v>30</v>
      </c>
      <c r="B62" s="8"/>
      <c r="C62" s="7"/>
      <c r="D62" s="8"/>
      <c r="G62" s="12"/>
    </row>
    <row r="63" spans="1:7" ht="16.149999999999999" customHeight="1">
      <c r="A63" s="6"/>
      <c r="B63" s="9"/>
      <c r="C63" s="8"/>
      <c r="D63" s="10" t="s">
        <v>82</v>
      </c>
      <c r="G63" s="12"/>
    </row>
    <row r="64" spans="1:7" ht="16.149999999999999" customHeight="1">
      <c r="A64" s="6">
        <v>31</v>
      </c>
      <c r="C64" s="8"/>
      <c r="D64" s="9"/>
      <c r="G64" s="12"/>
    </row>
    <row r="65" spans="1:7" ht="16.149999999999999" customHeight="1">
      <c r="A65" s="6"/>
      <c r="B65" s="7"/>
      <c r="C65" s="10" t="s">
        <v>82</v>
      </c>
      <c r="G65" s="12"/>
    </row>
    <row r="66" spans="1:7" ht="16.149999999999999" customHeight="1">
      <c r="A66" s="6">
        <v>32</v>
      </c>
      <c r="B66" s="8"/>
      <c r="C66" s="9"/>
      <c r="G66" s="12"/>
    </row>
    <row r="67" spans="1:7" ht="11.1" customHeight="1">
      <c r="B67" s="9"/>
      <c r="C67" s="12"/>
      <c r="D67" s="12"/>
      <c r="E67" s="12"/>
      <c r="G67" s="12"/>
    </row>
  </sheetData>
  <phoneticPr fontId="2" type="noConversion"/>
  <printOptions horizontalCentered="1" verticalCentered="1" gridLinesSet="0"/>
  <pageMargins left="0.51181102362204722" right="0.31496062992125984" top="0.39370078740157483" bottom="0.39370078740157483" header="0.51181102362204722" footer="0.51181102362204722"/>
  <pageSetup paperSize="9" scale="71" orientation="portrait" horizontalDpi="4294967294" verticalDpi="4294967292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87C541-D05E-4078-BDA5-10CBDEDBB5B4}">
  <sheetPr codeName="Tabelle37">
    <tabColor indexed="52"/>
  </sheetPr>
  <dimension ref="A1:O16"/>
  <sheetViews>
    <sheetView showGridLines="0" defaultGridColor="0" colorId="8" zoomScaleNormal="100" zoomScaleSheetLayoutView="75" workbookViewId="0"/>
  </sheetViews>
  <sheetFormatPr defaultColWidth="12" defaultRowHeight="12.75"/>
  <cols>
    <col min="1" max="1" width="2.28515625" style="21" customWidth="1"/>
    <col min="2" max="2" width="50.7109375" style="21" customWidth="1"/>
    <col min="3" max="3" width="2.42578125" style="69" customWidth="1"/>
    <col min="4" max="4" width="0.85546875" style="67" customWidth="1"/>
    <col min="5" max="5" width="2.42578125" style="68" customWidth="1"/>
    <col min="6" max="6" width="2.42578125" style="69" customWidth="1"/>
    <col min="7" max="7" width="0.85546875" style="67" customWidth="1"/>
    <col min="8" max="8" width="2.42578125" style="68" customWidth="1"/>
    <col min="9" max="9" width="2.42578125" style="69" customWidth="1"/>
    <col min="10" max="10" width="0.85546875" style="67" customWidth="1"/>
    <col min="11" max="11" width="2.42578125" style="68" customWidth="1"/>
    <col min="12" max="14" width="3.85546875" style="21" customWidth="1"/>
    <col min="15" max="15" width="4.28515625" style="21" customWidth="1"/>
    <col min="16" max="16384" width="12" style="21"/>
  </cols>
  <sheetData>
    <row r="1" spans="1:15" ht="15" customHeight="1">
      <c r="A1" s="20"/>
      <c r="B1" s="129" t="s">
        <v>228</v>
      </c>
      <c r="C1" s="131">
        <v>1</v>
      </c>
      <c r="D1" s="132"/>
      <c r="E1" s="133"/>
      <c r="F1" s="137">
        <v>2</v>
      </c>
      <c r="G1" s="132"/>
      <c r="H1" s="133"/>
      <c r="I1" s="137">
        <v>3</v>
      </c>
      <c r="J1" s="132"/>
      <c r="K1" s="133"/>
      <c r="L1" s="123" t="s">
        <v>6</v>
      </c>
      <c r="M1" s="125" t="s">
        <v>7</v>
      </c>
      <c r="N1" s="125" t="s">
        <v>8</v>
      </c>
      <c r="O1" s="127" t="s">
        <v>9</v>
      </c>
    </row>
    <row r="2" spans="1:15" ht="15" customHeight="1" thickBot="1">
      <c r="A2" s="22"/>
      <c r="B2" s="130"/>
      <c r="C2" s="134"/>
      <c r="D2" s="135"/>
      <c r="E2" s="136"/>
      <c r="F2" s="138"/>
      <c r="G2" s="135"/>
      <c r="H2" s="136"/>
      <c r="I2" s="138"/>
      <c r="J2" s="135"/>
      <c r="K2" s="136"/>
      <c r="L2" s="124"/>
      <c r="M2" s="126"/>
      <c r="N2" s="126"/>
      <c r="O2" s="128"/>
    </row>
    <row r="3" spans="1:15" s="33" customFormat="1" ht="25.15" customHeight="1">
      <c r="A3" s="23">
        <v>1</v>
      </c>
      <c r="B3" s="143" t="s">
        <v>195</v>
      </c>
      <c r="C3" s="24"/>
      <c r="D3" s="25"/>
      <c r="E3" s="26"/>
      <c r="F3" s="27">
        <v>1</v>
      </c>
      <c r="G3" s="28" t="s">
        <v>10</v>
      </c>
      <c r="H3" s="27">
        <v>4</v>
      </c>
      <c r="I3" s="29">
        <v>2</v>
      </c>
      <c r="J3" s="28" t="s">
        <v>10</v>
      </c>
      <c r="K3" s="28">
        <v>4</v>
      </c>
      <c r="L3" s="31">
        <f>IF(F3&gt;H3,1,0)+IF(I3&gt;K3,1,0)</f>
        <v>0</v>
      </c>
      <c r="M3" s="31">
        <f>IF(F3&lt;H3,1,0)+IF(I3&lt;K3,1,0)</f>
        <v>2</v>
      </c>
      <c r="N3" s="32">
        <f>(L3*2)+(M3*1)</f>
        <v>2</v>
      </c>
      <c r="O3" s="139">
        <v>9</v>
      </c>
    </row>
    <row r="4" spans="1:15" s="43" customFormat="1" ht="13.15" customHeight="1">
      <c r="A4" s="34"/>
      <c r="B4" s="144"/>
      <c r="C4" s="35"/>
      <c r="D4" s="36"/>
      <c r="E4" s="36"/>
      <c r="F4" s="37">
        <v>1</v>
      </c>
      <c r="G4" s="38"/>
      <c r="H4" s="38"/>
      <c r="I4" s="39">
        <v>2</v>
      </c>
      <c r="J4" s="38"/>
      <c r="K4" s="38"/>
      <c r="L4" s="41"/>
      <c r="M4" s="41"/>
      <c r="N4" s="42"/>
      <c r="O4" s="140"/>
    </row>
    <row r="5" spans="1:15" s="33" customFormat="1" ht="25.15" customHeight="1">
      <c r="A5" s="23">
        <f>A3+1</f>
        <v>2</v>
      </c>
      <c r="B5" s="145" t="s">
        <v>190</v>
      </c>
      <c r="C5" s="44">
        <f>IF(H3="","",H3)</f>
        <v>4</v>
      </c>
      <c r="D5" s="45" t="s">
        <v>10</v>
      </c>
      <c r="E5" s="45">
        <f>IF(F3="","",F3)</f>
        <v>1</v>
      </c>
      <c r="F5" s="46"/>
      <c r="G5" s="25"/>
      <c r="H5" s="25"/>
      <c r="I5" s="29">
        <v>2</v>
      </c>
      <c r="J5" s="28" t="s">
        <v>10</v>
      </c>
      <c r="K5" s="28">
        <v>4</v>
      </c>
      <c r="L5" s="31">
        <f>IF(C5&gt;E5,1,0)+IF(I5&gt;K5,1,0)</f>
        <v>1</v>
      </c>
      <c r="M5" s="31">
        <f>IF(C5&lt;E5,1,0)+IF(I5&lt;K5,1,0)</f>
        <v>1</v>
      </c>
      <c r="N5" s="47">
        <f>(L5*2)+(M5*1)</f>
        <v>3</v>
      </c>
      <c r="O5" s="141">
        <v>8</v>
      </c>
    </row>
    <row r="6" spans="1:15" s="43" customFormat="1" ht="13.15" customHeight="1">
      <c r="A6" s="34"/>
      <c r="B6" s="144"/>
      <c r="C6" s="48"/>
      <c r="D6" s="49"/>
      <c r="E6" s="49"/>
      <c r="F6" s="35"/>
      <c r="G6" s="36"/>
      <c r="H6" s="36"/>
      <c r="I6" s="39">
        <v>3</v>
      </c>
      <c r="J6" s="38"/>
      <c r="K6" s="38"/>
      <c r="L6" s="41"/>
      <c r="M6" s="41"/>
      <c r="N6" s="42"/>
      <c r="O6" s="140"/>
    </row>
    <row r="7" spans="1:15" s="33" customFormat="1" ht="25.15" customHeight="1">
      <c r="A7" s="23">
        <v>3</v>
      </c>
      <c r="B7" s="145" t="s">
        <v>192</v>
      </c>
      <c r="C7" s="45">
        <f>IF(K3="","",K3)</f>
        <v>4</v>
      </c>
      <c r="D7" s="45" t="s">
        <v>10</v>
      </c>
      <c r="E7" s="45">
        <f>IF(I3="","",I3)</f>
        <v>2</v>
      </c>
      <c r="F7" s="50">
        <f>IF(K5="","",K5)</f>
        <v>4</v>
      </c>
      <c r="G7" s="51" t="s">
        <v>10</v>
      </c>
      <c r="H7" s="45">
        <f>IF(I5="","",I5)</f>
        <v>2</v>
      </c>
      <c r="I7" s="46"/>
      <c r="J7" s="25"/>
      <c r="K7" s="25"/>
      <c r="L7" s="31">
        <f>IF(C7&gt;E7,1,0)+IF(F7&gt;H7,1,0)</f>
        <v>2</v>
      </c>
      <c r="M7" s="31">
        <f>IF(C7&lt;E7,1,0)+IF(F7&lt;H7,1,0)</f>
        <v>0</v>
      </c>
      <c r="N7" s="31">
        <f>(L7*2)+(M7*1)</f>
        <v>4</v>
      </c>
      <c r="O7" s="141">
        <v>7</v>
      </c>
    </row>
    <row r="8" spans="1:15" s="52" customFormat="1" ht="13.15" customHeight="1" thickBot="1">
      <c r="A8" s="54"/>
      <c r="B8" s="146"/>
      <c r="C8" s="55"/>
      <c r="D8" s="56"/>
      <c r="E8" s="56"/>
      <c r="F8" s="57"/>
      <c r="G8" s="58"/>
      <c r="H8" s="58"/>
      <c r="I8" s="59"/>
      <c r="J8" s="60"/>
      <c r="K8" s="120"/>
      <c r="L8" s="62"/>
      <c r="M8" s="62"/>
      <c r="N8" s="63"/>
      <c r="O8" s="142"/>
    </row>
    <row r="13" spans="1:15" ht="20.100000000000001" customHeight="1">
      <c r="A13" s="64"/>
      <c r="B13" s="65" t="s">
        <v>11</v>
      </c>
      <c r="C13" s="66"/>
    </row>
    <row r="14" spans="1:15" ht="24.95" customHeight="1">
      <c r="A14" s="64" t="s">
        <v>12</v>
      </c>
      <c r="B14" s="70" t="s">
        <v>192</v>
      </c>
      <c r="C14" s="66"/>
      <c r="E14" s="71"/>
    </row>
    <row r="15" spans="1:15" ht="24.95" customHeight="1">
      <c r="A15" s="64" t="s">
        <v>13</v>
      </c>
      <c r="B15" s="70" t="s">
        <v>190</v>
      </c>
      <c r="C15" s="66"/>
      <c r="E15" s="71"/>
    </row>
    <row r="16" spans="1:15" ht="24.95" customHeight="1">
      <c r="A16" s="64" t="s">
        <v>14</v>
      </c>
      <c r="B16" s="70" t="s">
        <v>195</v>
      </c>
      <c r="C16" s="66"/>
      <c r="E16" s="71"/>
    </row>
  </sheetData>
  <mergeCells count="14">
    <mergeCell ref="O1:O2"/>
    <mergeCell ref="N1:N2"/>
    <mergeCell ref="B1:B2"/>
    <mergeCell ref="C1:E2"/>
    <mergeCell ref="F1:H2"/>
    <mergeCell ref="I1:K2"/>
    <mergeCell ref="L1:L2"/>
    <mergeCell ref="M1:M2"/>
    <mergeCell ref="O3:O4"/>
    <mergeCell ref="O5:O6"/>
    <mergeCell ref="O7:O8"/>
    <mergeCell ref="B3:B4"/>
    <mergeCell ref="B5:B6"/>
    <mergeCell ref="B7:B8"/>
  </mergeCells>
  <phoneticPr fontId="0" type="noConversion"/>
  <printOptions horizontalCentered="1" verticalCentered="1" gridLinesSet="0"/>
  <pageMargins left="0.78740157480314965" right="0.78740157480314965" top="0.78740157480314965" bottom="0.78740157480314965" header="0.51181102362204722" footer="0.51181102362204722"/>
  <pageSetup paperSize="9" fitToHeight="0" orientation="landscape" horizontalDpi="4294967293" verticalDpi="4294967292" r:id="rId1"/>
  <headerFooter alignWithMargins="0"/>
  <colBreaks count="2" manualBreakCount="2">
    <brk id="65535" max="1048575" man="1"/>
    <brk id="65535" max="1048575" man="1"/>
  </colBreak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904086-7C93-4AF3-80DD-56308527CA7F}">
  <sheetPr codeName="Tabelle18">
    <tabColor indexed="40"/>
  </sheetPr>
  <dimension ref="A1:X23"/>
  <sheetViews>
    <sheetView showGridLines="0" defaultGridColor="0" colorId="8" zoomScaleNormal="100" zoomScaleSheetLayoutView="75" workbookViewId="0"/>
  </sheetViews>
  <sheetFormatPr defaultColWidth="12" defaultRowHeight="12.75"/>
  <cols>
    <col min="1" max="1" width="3.42578125" style="21" customWidth="1"/>
    <col min="2" max="2" width="50.7109375" style="21" customWidth="1"/>
    <col min="3" max="3" width="2.42578125" style="69" customWidth="1"/>
    <col min="4" max="4" width="0.85546875" style="67" customWidth="1"/>
    <col min="5" max="5" width="2.42578125" style="68" customWidth="1"/>
    <col min="6" max="6" width="2.42578125" style="69" customWidth="1"/>
    <col min="7" max="7" width="0.85546875" style="67" customWidth="1"/>
    <col min="8" max="8" width="2.42578125" style="68" customWidth="1"/>
    <col min="9" max="9" width="2.42578125" style="69" customWidth="1"/>
    <col min="10" max="10" width="0.85546875" style="67" customWidth="1"/>
    <col min="11" max="11" width="2.42578125" style="68" customWidth="1"/>
    <col min="12" max="12" width="2.42578125" style="69" customWidth="1"/>
    <col min="13" max="13" width="0.85546875" style="67" customWidth="1"/>
    <col min="14" max="14" width="2.42578125" style="68" customWidth="1"/>
    <col min="15" max="15" width="2.42578125" style="21" customWidth="1"/>
    <col min="16" max="16" width="0.85546875" style="21" customWidth="1"/>
    <col min="17" max="18" width="2.42578125" style="21" customWidth="1"/>
    <col min="19" max="19" width="0.85546875" style="21" customWidth="1"/>
    <col min="20" max="20" width="2.42578125" style="21" customWidth="1"/>
    <col min="21" max="24" width="3.85546875" style="21" customWidth="1"/>
    <col min="25" max="16384" width="12" style="21"/>
  </cols>
  <sheetData>
    <row r="1" spans="1:24" ht="15" customHeight="1">
      <c r="A1" s="72"/>
      <c r="B1" s="129" t="s">
        <v>150</v>
      </c>
      <c r="C1" s="155">
        <v>1</v>
      </c>
      <c r="D1" s="150"/>
      <c r="E1" s="151"/>
      <c r="F1" s="149">
        <v>2</v>
      </c>
      <c r="G1" s="150"/>
      <c r="H1" s="151"/>
      <c r="I1" s="149">
        <v>3</v>
      </c>
      <c r="J1" s="150"/>
      <c r="K1" s="151"/>
      <c r="L1" s="149">
        <v>4</v>
      </c>
      <c r="M1" s="150"/>
      <c r="N1" s="151"/>
      <c r="O1" s="149">
        <v>5</v>
      </c>
      <c r="P1" s="150"/>
      <c r="Q1" s="151"/>
      <c r="R1" s="150">
        <v>6</v>
      </c>
      <c r="S1" s="150"/>
      <c r="T1" s="165"/>
      <c r="U1" s="161" t="s">
        <v>6</v>
      </c>
      <c r="V1" s="157" t="s">
        <v>7</v>
      </c>
      <c r="W1" s="157" t="s">
        <v>8</v>
      </c>
      <c r="X1" s="163" t="s">
        <v>9</v>
      </c>
    </row>
    <row r="2" spans="1:24" ht="15" customHeight="1" thickBot="1">
      <c r="A2" s="73"/>
      <c r="B2" s="130"/>
      <c r="C2" s="156"/>
      <c r="D2" s="153"/>
      <c r="E2" s="154"/>
      <c r="F2" s="152"/>
      <c r="G2" s="153"/>
      <c r="H2" s="154"/>
      <c r="I2" s="152"/>
      <c r="J2" s="153"/>
      <c r="K2" s="154"/>
      <c r="L2" s="152"/>
      <c r="M2" s="153"/>
      <c r="N2" s="154"/>
      <c r="O2" s="152"/>
      <c r="P2" s="153"/>
      <c r="Q2" s="154"/>
      <c r="R2" s="153"/>
      <c r="S2" s="153"/>
      <c r="T2" s="166"/>
      <c r="U2" s="162"/>
      <c r="V2" s="158"/>
      <c r="W2" s="158"/>
      <c r="X2" s="164"/>
    </row>
    <row r="3" spans="1:24" s="33" customFormat="1" ht="25.15" customHeight="1">
      <c r="A3" s="74">
        <v>1</v>
      </c>
      <c r="B3" s="159" t="s">
        <v>151</v>
      </c>
      <c r="C3" s="75"/>
      <c r="D3" s="76"/>
      <c r="E3" s="77"/>
      <c r="F3" s="78">
        <v>3</v>
      </c>
      <c r="G3" s="79" t="s">
        <v>10</v>
      </c>
      <c r="H3" s="78">
        <v>2</v>
      </c>
      <c r="I3" s="80">
        <v>3</v>
      </c>
      <c r="J3" s="79" t="s">
        <v>10</v>
      </c>
      <c r="K3" s="79">
        <v>0</v>
      </c>
      <c r="L3" s="81">
        <v>3</v>
      </c>
      <c r="M3" s="82" t="s">
        <v>10</v>
      </c>
      <c r="N3" s="83">
        <v>0</v>
      </c>
      <c r="O3" s="81">
        <v>3</v>
      </c>
      <c r="P3" s="82" t="s">
        <v>10</v>
      </c>
      <c r="Q3" s="83">
        <v>0</v>
      </c>
      <c r="R3" s="79"/>
      <c r="S3" s="79" t="s">
        <v>10</v>
      </c>
      <c r="T3" s="84"/>
      <c r="U3" s="85">
        <f>IF(C3&gt;E3,1,0)+IF(F3&gt;H3,1,0)+IF(I3&gt;K3,1,0)+IF(L3&gt;N3,1,0)+IF(O3&gt;Q3,1,0)+IF(R3&gt;T3,1,0)</f>
        <v>4</v>
      </c>
      <c r="V3" s="85">
        <f>IF(C3&lt;E3,1,0)+IF(F3&lt;H3,1,0)+IF(I3&lt;K3,1,0)+IF(L3&lt;N3,1,0)+IF(O3&lt;Q3,1,0)+IF(R3&lt;T3,1,0)</f>
        <v>0</v>
      </c>
      <c r="W3" s="86">
        <f>(U3*2)+(V3*1)</f>
        <v>8</v>
      </c>
      <c r="X3" s="168">
        <v>1</v>
      </c>
    </row>
    <row r="4" spans="1:24" s="43" customFormat="1" ht="13.15" customHeight="1">
      <c r="A4" s="87"/>
      <c r="B4" s="160"/>
      <c r="C4" s="88"/>
      <c r="D4" s="89"/>
      <c r="E4" s="89"/>
      <c r="F4" s="90">
        <v>6</v>
      </c>
      <c r="G4" s="91"/>
      <c r="H4" s="91"/>
      <c r="I4" s="90">
        <v>8</v>
      </c>
      <c r="J4" s="91"/>
      <c r="K4" s="91"/>
      <c r="L4" s="90">
        <v>11</v>
      </c>
      <c r="M4" s="91"/>
      <c r="N4" s="92"/>
      <c r="O4" s="90">
        <v>15</v>
      </c>
      <c r="P4" s="91"/>
      <c r="Q4" s="92"/>
      <c r="R4" s="93">
        <v>1</v>
      </c>
      <c r="S4" s="91"/>
      <c r="T4" s="94"/>
      <c r="U4" s="95"/>
      <c r="V4" s="95"/>
      <c r="W4" s="96"/>
      <c r="X4" s="169"/>
    </row>
    <row r="5" spans="1:24" s="33" customFormat="1" ht="25.15" customHeight="1">
      <c r="A5" s="74">
        <f>A3+1</f>
        <v>2</v>
      </c>
      <c r="B5" s="147" t="s">
        <v>234</v>
      </c>
      <c r="C5" s="97">
        <f>IF(H3="","",H3)</f>
        <v>2</v>
      </c>
      <c r="D5" s="98" t="s">
        <v>10</v>
      </c>
      <c r="E5" s="98">
        <f>IF(F3="","",F3)</f>
        <v>3</v>
      </c>
      <c r="F5" s="99"/>
      <c r="G5" s="76"/>
      <c r="H5" s="76"/>
      <c r="I5" s="80">
        <v>3</v>
      </c>
      <c r="J5" s="79" t="s">
        <v>10</v>
      </c>
      <c r="K5" s="79">
        <v>0</v>
      </c>
      <c r="L5" s="80">
        <v>3</v>
      </c>
      <c r="M5" s="79" t="s">
        <v>10</v>
      </c>
      <c r="N5" s="100">
        <v>2</v>
      </c>
      <c r="O5" s="80">
        <v>3</v>
      </c>
      <c r="P5" s="79" t="s">
        <v>10</v>
      </c>
      <c r="Q5" s="100">
        <v>1</v>
      </c>
      <c r="R5" s="79"/>
      <c r="S5" s="79" t="s">
        <v>10</v>
      </c>
      <c r="T5" s="84"/>
      <c r="U5" s="85">
        <f>IF(C5&gt;E5,1,0)+IF(F5&gt;H5,1,0)+IF(I5&gt;K5,1,0)+IF(L5&gt;N5,1,0)+IF(O5&gt;Q5,1,0)+IF(R5&gt;T5,1,0)</f>
        <v>3</v>
      </c>
      <c r="V5" s="85">
        <f>IF(C5&lt;E5,1,0)+IF(F5&lt;H5,1,0)+IF(I5&lt;K5,1,0)+IF(L5&lt;N5,1,0)+IF(O5&lt;Q5,1,0)+IF(R5&lt;T5,1,0)</f>
        <v>1</v>
      </c>
      <c r="W5" s="101">
        <f>(U5*2)+(V5*1)</f>
        <v>7</v>
      </c>
      <c r="X5" s="170">
        <v>2</v>
      </c>
    </row>
    <row r="6" spans="1:24" s="43" customFormat="1" ht="13.15" customHeight="1">
      <c r="A6" s="87"/>
      <c r="B6" s="148"/>
      <c r="C6" s="102"/>
      <c r="D6" s="103"/>
      <c r="E6" s="103"/>
      <c r="F6" s="88"/>
      <c r="G6" s="89"/>
      <c r="H6" s="89"/>
      <c r="I6" s="104">
        <v>12</v>
      </c>
      <c r="J6" s="91"/>
      <c r="K6" s="91"/>
      <c r="L6" s="104">
        <v>14</v>
      </c>
      <c r="M6" s="91"/>
      <c r="N6" s="92"/>
      <c r="O6" s="104">
        <v>2</v>
      </c>
      <c r="P6" s="91"/>
      <c r="Q6" s="92"/>
      <c r="R6" s="91">
        <v>7</v>
      </c>
      <c r="S6" s="91"/>
      <c r="T6" s="94"/>
      <c r="U6" s="95"/>
      <c r="V6" s="95"/>
      <c r="W6" s="96"/>
      <c r="X6" s="169"/>
    </row>
    <row r="7" spans="1:24" s="33" customFormat="1" ht="25.15" customHeight="1">
      <c r="A7" s="74">
        <f>A5+1</f>
        <v>3</v>
      </c>
      <c r="B7" s="147" t="s">
        <v>152</v>
      </c>
      <c r="C7" s="97">
        <f>IF(K3="","",K3)</f>
        <v>0</v>
      </c>
      <c r="D7" s="98" t="s">
        <v>10</v>
      </c>
      <c r="E7" s="98">
        <f>IF(I3="","",I3)</f>
        <v>3</v>
      </c>
      <c r="F7" s="105">
        <f>IF(K5="","",K5)</f>
        <v>0</v>
      </c>
      <c r="G7" s="106" t="s">
        <v>10</v>
      </c>
      <c r="H7" s="98">
        <f>IF(I5="","",I5)</f>
        <v>3</v>
      </c>
      <c r="I7" s="99"/>
      <c r="J7" s="76"/>
      <c r="K7" s="76"/>
      <c r="L7" s="80">
        <v>1</v>
      </c>
      <c r="M7" s="79" t="s">
        <v>10</v>
      </c>
      <c r="N7" s="100">
        <v>3</v>
      </c>
      <c r="O7" s="80">
        <v>3</v>
      </c>
      <c r="P7" s="79" t="s">
        <v>10</v>
      </c>
      <c r="Q7" s="100">
        <v>0</v>
      </c>
      <c r="R7" s="79"/>
      <c r="S7" s="79" t="s">
        <v>10</v>
      </c>
      <c r="T7" s="84"/>
      <c r="U7" s="85">
        <f>IF(C7&gt;E7,1,0)+IF(F7&gt;H7,1,0)+IF(I7&gt;K7,1,0)+IF(L7&gt;N7,1,0)+IF(O7&gt;Q7,1,0)+IF(R7&gt;T7,1,0)</f>
        <v>1</v>
      </c>
      <c r="V7" s="85">
        <f>IF(C7&lt;E7,1,0)+IF(F7&lt;H7,1,0)+IF(I7&lt;K7,1,0)+IF(L7&lt;N7,1,0)+IF(O7&lt;Q7,1,0)+IF(R7&lt;T7,1,0)</f>
        <v>3</v>
      </c>
      <c r="W7" s="101">
        <f>(U7*2)+(V7*1)</f>
        <v>5</v>
      </c>
      <c r="X7" s="170">
        <v>4</v>
      </c>
    </row>
    <row r="8" spans="1:24" s="52" customFormat="1" ht="13.15" customHeight="1">
      <c r="A8" s="87"/>
      <c r="B8" s="148"/>
      <c r="C8" s="102"/>
      <c r="D8" s="103"/>
      <c r="E8" s="103"/>
      <c r="F8" s="107"/>
      <c r="G8" s="108"/>
      <c r="H8" s="108"/>
      <c r="I8" s="88"/>
      <c r="J8" s="89"/>
      <c r="K8" s="89"/>
      <c r="L8" s="104">
        <v>3</v>
      </c>
      <c r="M8" s="91"/>
      <c r="N8" s="92"/>
      <c r="O8" s="104">
        <v>5</v>
      </c>
      <c r="P8" s="91"/>
      <c r="Q8" s="92"/>
      <c r="R8" s="91">
        <v>13</v>
      </c>
      <c r="S8" s="91"/>
      <c r="T8" s="94"/>
      <c r="U8" s="95"/>
      <c r="V8" s="95"/>
      <c r="W8" s="96"/>
      <c r="X8" s="169"/>
    </row>
    <row r="9" spans="1:24" s="33" customFormat="1" ht="25.15" customHeight="1">
      <c r="A9" s="74">
        <v>4</v>
      </c>
      <c r="B9" s="147" t="s">
        <v>153</v>
      </c>
      <c r="C9" s="105">
        <f>IF(N3="","",N3)</f>
        <v>0</v>
      </c>
      <c r="D9" s="106" t="s">
        <v>10</v>
      </c>
      <c r="E9" s="98">
        <f>IF(L3="","",L3)</f>
        <v>3</v>
      </c>
      <c r="F9" s="105">
        <f>IF(N5="","",N5)</f>
        <v>2</v>
      </c>
      <c r="G9" s="106" t="s">
        <v>10</v>
      </c>
      <c r="H9" s="98">
        <f>IF(L5="","",L5)</f>
        <v>3</v>
      </c>
      <c r="I9" s="105">
        <f>IF(N7="","",N7)</f>
        <v>3</v>
      </c>
      <c r="J9" s="106" t="s">
        <v>10</v>
      </c>
      <c r="K9" s="98">
        <f>IF(L7="","",L7)</f>
        <v>1</v>
      </c>
      <c r="L9" s="99"/>
      <c r="M9" s="76"/>
      <c r="N9" s="109"/>
      <c r="O9" s="80">
        <v>3</v>
      </c>
      <c r="P9" s="79" t="s">
        <v>10</v>
      </c>
      <c r="Q9" s="100">
        <v>0</v>
      </c>
      <c r="R9" s="79"/>
      <c r="S9" s="79" t="s">
        <v>10</v>
      </c>
      <c r="T9" s="84"/>
      <c r="U9" s="85">
        <f>IF(C9&gt;E9,1,0)+IF(F9&gt;H9,1,0)+IF(I9&gt;K9,1,0)+IF(L9&gt;N9,1,0)+IF(O9&gt;Q9,1,0)+IF(R9&gt;T9,1,0)</f>
        <v>2</v>
      </c>
      <c r="V9" s="85">
        <f>IF(C9&lt;E9,1,0)+IF(F9&lt;H9,1,0)+IF(I9&lt;K9,1,0)+IF(L9&lt;N9,1,0)+IF(O9&lt;Q9,1,0)+IF(R9&lt;T9,1,0)</f>
        <v>2</v>
      </c>
      <c r="W9" s="101">
        <f>(U9*2)+(V9*1)</f>
        <v>6</v>
      </c>
      <c r="X9" s="170">
        <v>3</v>
      </c>
    </row>
    <row r="10" spans="1:24" s="52" customFormat="1" ht="13.15" customHeight="1">
      <c r="A10" s="87"/>
      <c r="B10" s="148"/>
      <c r="C10" s="102"/>
      <c r="D10" s="103"/>
      <c r="E10" s="103"/>
      <c r="F10" s="107"/>
      <c r="G10" s="108"/>
      <c r="H10" s="108"/>
      <c r="I10" s="107"/>
      <c r="J10" s="108"/>
      <c r="K10" s="108"/>
      <c r="L10" s="88"/>
      <c r="M10" s="89"/>
      <c r="N10" s="110"/>
      <c r="O10" s="104">
        <v>9</v>
      </c>
      <c r="P10" s="91"/>
      <c r="Q10" s="92"/>
      <c r="R10" s="91">
        <v>4</v>
      </c>
      <c r="S10" s="91"/>
      <c r="T10" s="94"/>
      <c r="U10" s="95"/>
      <c r="V10" s="95"/>
      <c r="W10" s="96"/>
      <c r="X10" s="169"/>
    </row>
    <row r="11" spans="1:24" ht="25.35" customHeight="1">
      <c r="A11" s="74">
        <v>5</v>
      </c>
      <c r="B11" s="147" t="s">
        <v>154</v>
      </c>
      <c r="C11" s="97">
        <f>IF(Q3="","",Q3)</f>
        <v>0</v>
      </c>
      <c r="D11" s="98" t="s">
        <v>10</v>
      </c>
      <c r="E11" s="98">
        <f>IF(O3="","",O3)</f>
        <v>3</v>
      </c>
      <c r="F11" s="105">
        <f>IF(Q5="","",Q5)</f>
        <v>1</v>
      </c>
      <c r="G11" s="106" t="s">
        <v>10</v>
      </c>
      <c r="H11" s="98">
        <f>IF(O5="","",O5)</f>
        <v>3</v>
      </c>
      <c r="I11" s="105">
        <f>IF(Q7="","",Q7)</f>
        <v>0</v>
      </c>
      <c r="J11" s="106" t="s">
        <v>10</v>
      </c>
      <c r="K11" s="98">
        <f>IF(O7="","",O7)</f>
        <v>3</v>
      </c>
      <c r="L11" s="105">
        <f>IF(Q9="","",Q9)</f>
        <v>0</v>
      </c>
      <c r="M11" s="106" t="s">
        <v>10</v>
      </c>
      <c r="N11" s="98">
        <f>IF(O9="","",O9)</f>
        <v>3</v>
      </c>
      <c r="O11" s="99"/>
      <c r="P11" s="76"/>
      <c r="Q11" s="109"/>
      <c r="R11" s="79"/>
      <c r="S11" s="79" t="s">
        <v>10</v>
      </c>
      <c r="T11" s="84"/>
      <c r="U11" s="85">
        <f>IF(C11&gt;E11,1,0)+IF(F11&gt;H11,1,0)+IF(I11&gt;K11,1,0)+IF(L11&gt;N11,1,0)+IF(O11&gt;Q11,1,0)+IF(R11&gt;T11,1,0)</f>
        <v>0</v>
      </c>
      <c r="V11" s="85">
        <f>IF(C11&lt;E11,1,0)+IF(F11&lt;H11,1,0)+IF(I11&lt;K11,1,0)+IF(L11&lt;N11,1,0)+IF(O11&lt;Q11,1,0)+IF(R11&lt;T11,1,0)</f>
        <v>4</v>
      </c>
      <c r="W11" s="101">
        <f>(U11*2)+(V11*1)</f>
        <v>4</v>
      </c>
      <c r="X11" s="170">
        <v>5</v>
      </c>
    </row>
    <row r="12" spans="1:24" ht="12.75" customHeight="1">
      <c r="A12" s="87"/>
      <c r="B12" s="148"/>
      <c r="C12" s="102"/>
      <c r="D12" s="103"/>
      <c r="E12" s="103"/>
      <c r="F12" s="107"/>
      <c r="G12" s="108"/>
      <c r="H12" s="108"/>
      <c r="I12" s="107"/>
      <c r="J12" s="108"/>
      <c r="K12" s="108"/>
      <c r="L12" s="107"/>
      <c r="M12" s="108"/>
      <c r="N12" s="108"/>
      <c r="O12" s="88"/>
      <c r="P12" s="89"/>
      <c r="Q12" s="110"/>
      <c r="R12" s="91">
        <v>10</v>
      </c>
      <c r="S12" s="91"/>
      <c r="T12" s="94"/>
      <c r="U12" s="95"/>
      <c r="V12" s="95"/>
      <c r="W12" s="96"/>
      <c r="X12" s="169"/>
    </row>
    <row r="13" spans="1:24" ht="25.35" customHeight="1">
      <c r="A13" s="74">
        <v>6</v>
      </c>
      <c r="B13" s="147" t="s">
        <v>155</v>
      </c>
      <c r="C13" s="105" t="str">
        <f>IF(T3="","",T3)</f>
        <v/>
      </c>
      <c r="D13" s="106" t="s">
        <v>10</v>
      </c>
      <c r="E13" s="98" t="str">
        <f>IF(R3="","",R3)</f>
        <v/>
      </c>
      <c r="F13" s="105" t="str">
        <f>IF(T5="","",T5)</f>
        <v/>
      </c>
      <c r="G13" s="106" t="s">
        <v>10</v>
      </c>
      <c r="H13" s="98" t="str">
        <f>IF(R5="","",R5)</f>
        <v/>
      </c>
      <c r="I13" s="105" t="str">
        <f>IF(T7="","",T7)</f>
        <v/>
      </c>
      <c r="J13" s="106" t="s">
        <v>10</v>
      </c>
      <c r="K13" s="98" t="str">
        <f>IF(R7="","",R7)</f>
        <v/>
      </c>
      <c r="L13" s="105" t="str">
        <f>IF(T9="","",T9)</f>
        <v/>
      </c>
      <c r="M13" s="106" t="s">
        <v>10</v>
      </c>
      <c r="N13" s="98" t="str">
        <f>IF(R9="","",R9)</f>
        <v/>
      </c>
      <c r="O13" s="105" t="str">
        <f>IF(T11="","",T11)</f>
        <v/>
      </c>
      <c r="P13" s="106" t="s">
        <v>10</v>
      </c>
      <c r="Q13" s="98" t="str">
        <f>IF(R11="","",R11)</f>
        <v/>
      </c>
      <c r="R13" s="99"/>
      <c r="S13" s="76"/>
      <c r="T13" s="111"/>
      <c r="U13" s="85">
        <f>IF(C13&gt;E13,1,0)+IF(F13&gt;H13,1,0)+IF(I13&gt;K13,1,0)+IF(L13&gt;N13,1,0)+IF(O13&gt;Q13,1,0)+IF(R13&gt;T13,1,0)</f>
        <v>0</v>
      </c>
      <c r="V13" s="85">
        <f>IF(C13&lt;E13,1,0)+IF(F13&lt;H13,1,0)+IF(I13&lt;K13,1,0)+IF(L13&lt;N13,1,0)+IF(O13&lt;Q13,1,0)+IF(R13&lt;T13,1,0)</f>
        <v>0</v>
      </c>
      <c r="W13" s="101">
        <f>(U13*2)+(V13*1)</f>
        <v>0</v>
      </c>
      <c r="X13" s="170">
        <v>6</v>
      </c>
    </row>
    <row r="14" spans="1:24" ht="13.5" customHeight="1" thickBot="1">
      <c r="A14" s="112"/>
      <c r="B14" s="167"/>
      <c r="C14" s="113"/>
      <c r="D14" s="114"/>
      <c r="E14" s="114"/>
      <c r="F14" s="113"/>
      <c r="G14" s="114"/>
      <c r="H14" s="114"/>
      <c r="I14" s="113"/>
      <c r="J14" s="114"/>
      <c r="K14" s="114"/>
      <c r="L14" s="113"/>
      <c r="M14" s="114"/>
      <c r="N14" s="114"/>
      <c r="O14" s="113"/>
      <c r="P14" s="114"/>
      <c r="Q14" s="114"/>
      <c r="R14" s="115"/>
      <c r="S14" s="116"/>
      <c r="T14" s="117"/>
      <c r="U14" s="118"/>
      <c r="V14" s="118"/>
      <c r="W14" s="119"/>
      <c r="X14" s="171"/>
    </row>
    <row r="17" spans="1:5" ht="20.100000000000001" customHeight="1">
      <c r="A17" s="64"/>
      <c r="B17" s="65" t="s">
        <v>11</v>
      </c>
      <c r="C17" s="66"/>
    </row>
    <row r="18" spans="1:5" ht="24.95" customHeight="1">
      <c r="A18" s="64" t="s">
        <v>12</v>
      </c>
      <c r="B18" s="70" t="str">
        <f>IF($X$3=1,$B$3,IF($X$5=1,$B$5,IF($X$7=1,$B$7,IF($X$9=1,$B$9,IF(X11=1,B11,IF(X13=1,B13,""))))))</f>
        <v>Kohberger Lorenz (OÖ)</v>
      </c>
      <c r="C18" s="66"/>
      <c r="E18" s="71"/>
    </row>
    <row r="19" spans="1:5" ht="24.95" customHeight="1">
      <c r="A19" s="64" t="s">
        <v>13</v>
      </c>
      <c r="B19" s="70" t="str">
        <f>IF($X$3=2,$B$3,IF($X$5=2,$B$5,IF($X$7=2,$B$7,IF($X$9=2,$B$9,IF(X11=2,B11,IF(X13=2,B13,""))))))</f>
        <v>Ploner Alexander (T)</v>
      </c>
      <c r="C19" s="66"/>
      <c r="E19" s="71"/>
    </row>
    <row r="20" spans="1:5" ht="24.95" customHeight="1">
      <c r="A20" s="64" t="s">
        <v>14</v>
      </c>
      <c r="B20" s="70" t="str">
        <f>IF($X$3=3,$B$3,IF($X$5=3,$B$5,IF($X$7=3,$B$7,IF($X$9=3,$B$9,IF(X11=3,B11,IF(X13=3,B13,""))))))</f>
        <v>Stadler Felix (W)</v>
      </c>
      <c r="C20" s="66"/>
      <c r="E20" s="71"/>
    </row>
    <row r="21" spans="1:5" ht="24.95" customHeight="1">
      <c r="A21" s="64" t="s">
        <v>15</v>
      </c>
      <c r="B21" s="70" t="str">
        <f>IF($X$3=4,$B$3,IF($X$5=4,$B$5,IF($X$7=4,$B$7,IF($X$9=4,$B$9,IF(X11=4,B11,IF(X13=4,B13,""))))))</f>
        <v>Unterlerchner Thomas (S)</v>
      </c>
      <c r="C21" s="66"/>
      <c r="E21" s="71"/>
    </row>
    <row r="22" spans="1:5" ht="24.95" customHeight="1">
      <c r="A22" s="64" t="s">
        <v>92</v>
      </c>
      <c r="B22" s="70" t="str">
        <f>IF($X$3=5,$B$3,IF($X$5=5,$B$5,IF($X$7=5,$B$7,IF($X$9=5,$B$9,IF(X11=5,B11,IF(X13=5,B13,""))))))</f>
        <v>Schöffberger Lukas (NÖ)</v>
      </c>
      <c r="C22" s="66"/>
      <c r="E22" s="71"/>
    </row>
    <row r="23" spans="1:5" ht="24.95" customHeight="1">
      <c r="A23" s="64" t="s">
        <v>93</v>
      </c>
      <c r="B23" s="70" t="str">
        <f>IF($X$3=6,$B$3,IF($X$5=6,$B$5,IF($X$7=6,$B$7,IF($X$9=6,$B$9,IF(X11=6,B11,IF(X13=6,B13,""))))))</f>
        <v>SPIELFREI</v>
      </c>
      <c r="C23" s="66"/>
      <c r="E23" s="71"/>
    </row>
  </sheetData>
  <mergeCells count="23">
    <mergeCell ref="B13:B14"/>
    <mergeCell ref="X3:X4"/>
    <mergeCell ref="X5:X6"/>
    <mergeCell ref="X7:X8"/>
    <mergeCell ref="X9:X10"/>
    <mergeCell ref="X11:X12"/>
    <mergeCell ref="X13:X14"/>
    <mergeCell ref="W1:W2"/>
    <mergeCell ref="B3:B4"/>
    <mergeCell ref="B5:B6"/>
    <mergeCell ref="B7:B8"/>
    <mergeCell ref="U1:U2"/>
    <mergeCell ref="X1:X2"/>
    <mergeCell ref="R1:T2"/>
    <mergeCell ref="V1:V2"/>
    <mergeCell ref="B9:B10"/>
    <mergeCell ref="B11:B12"/>
    <mergeCell ref="L1:N2"/>
    <mergeCell ref="O1:Q2"/>
    <mergeCell ref="B1:B2"/>
    <mergeCell ref="C1:E2"/>
    <mergeCell ref="F1:H2"/>
    <mergeCell ref="I1:K2"/>
  </mergeCells>
  <phoneticPr fontId="0" type="noConversion"/>
  <printOptions horizontalCentered="1" verticalCentered="1" gridLinesSet="0"/>
  <pageMargins left="0.78740157480314965" right="0.78740157480314965" top="0.78740157480314965" bottom="0.78740157480314965" header="0.51181102362204722" footer="0.51181102362204722"/>
  <pageSetup paperSize="9" fitToHeight="0" orientation="landscape" horizontalDpi="4294967294" verticalDpi="4294967292" r:id="rId1"/>
  <headerFooter alignWithMargins="0"/>
  <colBreaks count="2" manualBreakCount="2">
    <brk id="65535" max="1048575" man="1"/>
    <brk id="65535" max="1048575" man="1"/>
  </colBreaks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2FA762-11DB-473A-B0FB-6A8B5210B8F2}">
  <sheetPr codeName="Tabelle19">
    <tabColor indexed="40"/>
  </sheetPr>
  <dimension ref="A1:X23"/>
  <sheetViews>
    <sheetView showGridLines="0" defaultGridColor="0" colorId="8" zoomScaleNormal="100" zoomScaleSheetLayoutView="75" workbookViewId="0"/>
  </sheetViews>
  <sheetFormatPr defaultColWidth="12" defaultRowHeight="12.75"/>
  <cols>
    <col min="1" max="1" width="3.42578125" style="21" customWidth="1"/>
    <col min="2" max="2" width="50.7109375" style="21" customWidth="1"/>
    <col min="3" max="3" width="2.42578125" style="69" customWidth="1"/>
    <col min="4" max="4" width="0.85546875" style="67" customWidth="1"/>
    <col min="5" max="5" width="2.42578125" style="68" customWidth="1"/>
    <col min="6" max="6" width="2.42578125" style="69" customWidth="1"/>
    <col min="7" max="7" width="0.85546875" style="67" customWidth="1"/>
    <col min="8" max="8" width="2.42578125" style="68" customWidth="1"/>
    <col min="9" max="9" width="2.42578125" style="69" customWidth="1"/>
    <col min="10" max="10" width="0.85546875" style="67" customWidth="1"/>
    <col min="11" max="11" width="2.42578125" style="68" customWidth="1"/>
    <col min="12" max="12" width="2.42578125" style="69" customWidth="1"/>
    <col min="13" max="13" width="0.85546875" style="67" customWidth="1"/>
    <col min="14" max="14" width="2.42578125" style="68" customWidth="1"/>
    <col min="15" max="15" width="2.42578125" style="21" customWidth="1"/>
    <col min="16" max="16" width="0.85546875" style="21" customWidth="1"/>
    <col min="17" max="18" width="2.42578125" style="21" customWidth="1"/>
    <col min="19" max="19" width="0.85546875" style="21" customWidth="1"/>
    <col min="20" max="20" width="2.42578125" style="21" customWidth="1"/>
    <col min="21" max="24" width="3.85546875" style="21" customWidth="1"/>
    <col min="25" max="16384" width="12" style="21"/>
  </cols>
  <sheetData>
    <row r="1" spans="1:24" ht="15" customHeight="1">
      <c r="A1" s="72"/>
      <c r="B1" s="129" t="s">
        <v>156</v>
      </c>
      <c r="C1" s="155">
        <v>1</v>
      </c>
      <c r="D1" s="150"/>
      <c r="E1" s="151"/>
      <c r="F1" s="149">
        <v>2</v>
      </c>
      <c r="G1" s="150"/>
      <c r="H1" s="151"/>
      <c r="I1" s="149">
        <v>3</v>
      </c>
      <c r="J1" s="150"/>
      <c r="K1" s="151"/>
      <c r="L1" s="149">
        <v>4</v>
      </c>
      <c r="M1" s="150"/>
      <c r="N1" s="151"/>
      <c r="O1" s="149">
        <v>5</v>
      </c>
      <c r="P1" s="150"/>
      <c r="Q1" s="151"/>
      <c r="R1" s="150">
        <v>6</v>
      </c>
      <c r="S1" s="150"/>
      <c r="T1" s="165"/>
      <c r="U1" s="161" t="s">
        <v>6</v>
      </c>
      <c r="V1" s="157" t="s">
        <v>7</v>
      </c>
      <c r="W1" s="157" t="s">
        <v>8</v>
      </c>
      <c r="X1" s="163" t="s">
        <v>9</v>
      </c>
    </row>
    <row r="2" spans="1:24" ht="15" customHeight="1" thickBot="1">
      <c r="A2" s="73"/>
      <c r="B2" s="130"/>
      <c r="C2" s="156"/>
      <c r="D2" s="153"/>
      <c r="E2" s="154"/>
      <c r="F2" s="152"/>
      <c r="G2" s="153"/>
      <c r="H2" s="154"/>
      <c r="I2" s="152"/>
      <c r="J2" s="153"/>
      <c r="K2" s="154"/>
      <c r="L2" s="152"/>
      <c r="M2" s="153"/>
      <c r="N2" s="154"/>
      <c r="O2" s="152"/>
      <c r="P2" s="153"/>
      <c r="Q2" s="154"/>
      <c r="R2" s="153"/>
      <c r="S2" s="153"/>
      <c r="T2" s="166"/>
      <c r="U2" s="162"/>
      <c r="V2" s="158"/>
      <c r="W2" s="158"/>
      <c r="X2" s="164"/>
    </row>
    <row r="3" spans="1:24" s="33" customFormat="1" ht="25.15" customHeight="1">
      <c r="A3" s="74">
        <v>1</v>
      </c>
      <c r="B3" s="159" t="s">
        <v>157</v>
      </c>
      <c r="C3" s="75"/>
      <c r="D3" s="76"/>
      <c r="E3" s="77"/>
      <c r="F3" s="78">
        <v>3</v>
      </c>
      <c r="G3" s="79" t="s">
        <v>10</v>
      </c>
      <c r="H3" s="78">
        <v>1</v>
      </c>
      <c r="I3" s="80">
        <v>0</v>
      </c>
      <c r="J3" s="79" t="s">
        <v>10</v>
      </c>
      <c r="K3" s="79">
        <v>3</v>
      </c>
      <c r="L3" s="81">
        <v>3</v>
      </c>
      <c r="M3" s="82" t="s">
        <v>10</v>
      </c>
      <c r="N3" s="83">
        <v>2</v>
      </c>
      <c r="O3" s="81">
        <v>3</v>
      </c>
      <c r="P3" s="82" t="s">
        <v>10</v>
      </c>
      <c r="Q3" s="83">
        <v>1</v>
      </c>
      <c r="R3" s="79"/>
      <c r="S3" s="79" t="s">
        <v>10</v>
      </c>
      <c r="T3" s="84"/>
      <c r="U3" s="85">
        <f>IF(C3&gt;E3,1,0)+IF(F3&gt;H3,1,0)+IF(I3&gt;K3,1,0)+IF(L3&gt;N3,1,0)+IF(O3&gt;Q3,1,0)+IF(R3&gt;T3,1,0)</f>
        <v>3</v>
      </c>
      <c r="V3" s="85">
        <f>IF(C3&lt;E3,1,0)+IF(F3&lt;H3,1,0)+IF(I3&lt;K3,1,0)+IF(L3&lt;N3,1,0)+IF(O3&lt;Q3,1,0)+IF(R3&lt;T3,1,0)</f>
        <v>1</v>
      </c>
      <c r="W3" s="86">
        <f>(U3*2)+(V3*1)</f>
        <v>7</v>
      </c>
      <c r="X3" s="168">
        <v>2</v>
      </c>
    </row>
    <row r="4" spans="1:24" s="43" customFormat="1" ht="13.15" customHeight="1">
      <c r="A4" s="87"/>
      <c r="B4" s="160"/>
      <c r="C4" s="88"/>
      <c r="D4" s="89"/>
      <c r="E4" s="89"/>
      <c r="F4" s="90">
        <v>6</v>
      </c>
      <c r="G4" s="91"/>
      <c r="H4" s="91"/>
      <c r="I4" s="90">
        <v>8</v>
      </c>
      <c r="J4" s="91"/>
      <c r="K4" s="91"/>
      <c r="L4" s="90">
        <v>11</v>
      </c>
      <c r="M4" s="91"/>
      <c r="N4" s="92"/>
      <c r="O4" s="90">
        <v>15</v>
      </c>
      <c r="P4" s="91"/>
      <c r="Q4" s="92"/>
      <c r="R4" s="93">
        <v>1</v>
      </c>
      <c r="S4" s="91"/>
      <c r="T4" s="94"/>
      <c r="U4" s="95"/>
      <c r="V4" s="95"/>
      <c r="W4" s="96"/>
      <c r="X4" s="169"/>
    </row>
    <row r="5" spans="1:24" s="33" customFormat="1" ht="25.15" customHeight="1">
      <c r="A5" s="74">
        <f>A3+1</f>
        <v>2</v>
      </c>
      <c r="B5" s="147" t="s">
        <v>233</v>
      </c>
      <c r="C5" s="97">
        <f>IF(H3="","",H3)</f>
        <v>1</v>
      </c>
      <c r="D5" s="98" t="s">
        <v>10</v>
      </c>
      <c r="E5" s="98">
        <f>IF(F3="","",F3)</f>
        <v>3</v>
      </c>
      <c r="F5" s="99"/>
      <c r="G5" s="76"/>
      <c r="H5" s="76"/>
      <c r="I5" s="80">
        <v>0</v>
      </c>
      <c r="J5" s="79" t="s">
        <v>10</v>
      </c>
      <c r="K5" s="79">
        <v>3</v>
      </c>
      <c r="L5" s="80">
        <v>3</v>
      </c>
      <c r="M5" s="79" t="s">
        <v>10</v>
      </c>
      <c r="N5" s="100">
        <v>1</v>
      </c>
      <c r="O5" s="80">
        <v>3</v>
      </c>
      <c r="P5" s="79" t="s">
        <v>10</v>
      </c>
      <c r="Q5" s="100">
        <v>0</v>
      </c>
      <c r="R5" s="79"/>
      <c r="S5" s="79" t="s">
        <v>10</v>
      </c>
      <c r="T5" s="84"/>
      <c r="U5" s="85">
        <f>IF(C5&gt;E5,1,0)+IF(F5&gt;H5,1,0)+IF(I5&gt;K5,1,0)+IF(L5&gt;N5,1,0)+IF(O5&gt;Q5,1,0)+IF(R5&gt;T5,1,0)</f>
        <v>2</v>
      </c>
      <c r="V5" s="85">
        <f>IF(C5&lt;E5,1,0)+IF(F5&lt;H5,1,0)+IF(I5&lt;K5,1,0)+IF(L5&lt;N5,1,0)+IF(O5&lt;Q5,1,0)+IF(R5&lt;T5,1,0)</f>
        <v>2</v>
      </c>
      <c r="W5" s="101">
        <f>(U5*2)+(V5*1)</f>
        <v>6</v>
      </c>
      <c r="X5" s="170">
        <v>3</v>
      </c>
    </row>
    <row r="6" spans="1:24" s="43" customFormat="1" ht="13.15" customHeight="1">
      <c r="A6" s="87"/>
      <c r="B6" s="148"/>
      <c r="C6" s="102"/>
      <c r="D6" s="103"/>
      <c r="E6" s="103"/>
      <c r="F6" s="88"/>
      <c r="G6" s="89"/>
      <c r="H6" s="89"/>
      <c r="I6" s="104">
        <v>12</v>
      </c>
      <c r="J6" s="91"/>
      <c r="K6" s="91"/>
      <c r="L6" s="104">
        <v>14</v>
      </c>
      <c r="M6" s="91"/>
      <c r="N6" s="92"/>
      <c r="O6" s="104">
        <v>2</v>
      </c>
      <c r="P6" s="91"/>
      <c r="Q6" s="92"/>
      <c r="R6" s="91">
        <v>7</v>
      </c>
      <c r="S6" s="91"/>
      <c r="T6" s="94"/>
      <c r="U6" s="95"/>
      <c r="V6" s="95"/>
      <c r="W6" s="96"/>
      <c r="X6" s="169"/>
    </row>
    <row r="7" spans="1:24" s="33" customFormat="1" ht="25.15" customHeight="1">
      <c r="A7" s="74">
        <f>A5+1</f>
        <v>3</v>
      </c>
      <c r="B7" s="147" t="s">
        <v>158</v>
      </c>
      <c r="C7" s="97">
        <f>IF(K3="","",K3)</f>
        <v>3</v>
      </c>
      <c r="D7" s="98" t="s">
        <v>10</v>
      </c>
      <c r="E7" s="98">
        <f>IF(I3="","",I3)</f>
        <v>0</v>
      </c>
      <c r="F7" s="105">
        <f>IF(K5="","",K5)</f>
        <v>3</v>
      </c>
      <c r="G7" s="106" t="s">
        <v>10</v>
      </c>
      <c r="H7" s="98">
        <f>IF(I5="","",I5)</f>
        <v>0</v>
      </c>
      <c r="I7" s="99"/>
      <c r="J7" s="76"/>
      <c r="K7" s="76"/>
      <c r="L7" s="80">
        <v>3</v>
      </c>
      <c r="M7" s="79" t="s">
        <v>10</v>
      </c>
      <c r="N7" s="100">
        <v>0</v>
      </c>
      <c r="O7" s="80">
        <v>3</v>
      </c>
      <c r="P7" s="79" t="s">
        <v>10</v>
      </c>
      <c r="Q7" s="100">
        <v>0</v>
      </c>
      <c r="R7" s="79"/>
      <c r="S7" s="79" t="s">
        <v>10</v>
      </c>
      <c r="T7" s="84"/>
      <c r="U7" s="85">
        <f>IF(C7&gt;E7,1,0)+IF(F7&gt;H7,1,0)+IF(I7&gt;K7,1,0)+IF(L7&gt;N7,1,0)+IF(O7&gt;Q7,1,0)+IF(R7&gt;T7,1,0)</f>
        <v>4</v>
      </c>
      <c r="V7" s="85">
        <f>IF(C7&lt;E7,1,0)+IF(F7&lt;H7,1,0)+IF(I7&lt;K7,1,0)+IF(L7&lt;N7,1,0)+IF(O7&lt;Q7,1,0)+IF(R7&lt;T7,1,0)</f>
        <v>0</v>
      </c>
      <c r="W7" s="101">
        <f>(U7*2)+(V7*1)</f>
        <v>8</v>
      </c>
      <c r="X7" s="170">
        <v>1</v>
      </c>
    </row>
    <row r="8" spans="1:24" s="52" customFormat="1" ht="13.15" customHeight="1">
      <c r="A8" s="87"/>
      <c r="B8" s="148"/>
      <c r="C8" s="102"/>
      <c r="D8" s="103"/>
      <c r="E8" s="103"/>
      <c r="F8" s="107"/>
      <c r="G8" s="108"/>
      <c r="H8" s="108"/>
      <c r="I8" s="88"/>
      <c r="J8" s="89"/>
      <c r="K8" s="89"/>
      <c r="L8" s="104">
        <v>3</v>
      </c>
      <c r="M8" s="91"/>
      <c r="N8" s="92"/>
      <c r="O8" s="104">
        <v>5</v>
      </c>
      <c r="P8" s="91"/>
      <c r="Q8" s="92"/>
      <c r="R8" s="91">
        <v>13</v>
      </c>
      <c r="S8" s="91"/>
      <c r="T8" s="94"/>
      <c r="U8" s="95"/>
      <c r="V8" s="95"/>
      <c r="W8" s="96"/>
      <c r="X8" s="169"/>
    </row>
    <row r="9" spans="1:24" s="33" customFormat="1" ht="25.15" customHeight="1">
      <c r="A9" s="74">
        <v>4</v>
      </c>
      <c r="B9" s="147" t="s">
        <v>159</v>
      </c>
      <c r="C9" s="105">
        <f>IF(N3="","",N3)</f>
        <v>2</v>
      </c>
      <c r="D9" s="106" t="s">
        <v>10</v>
      </c>
      <c r="E9" s="98">
        <f>IF(L3="","",L3)</f>
        <v>3</v>
      </c>
      <c r="F9" s="105">
        <f>IF(N5="","",N5)</f>
        <v>1</v>
      </c>
      <c r="G9" s="106" t="s">
        <v>10</v>
      </c>
      <c r="H9" s="98">
        <f>IF(L5="","",L5)</f>
        <v>3</v>
      </c>
      <c r="I9" s="105">
        <f>IF(N7="","",N7)</f>
        <v>0</v>
      </c>
      <c r="J9" s="106" t="s">
        <v>10</v>
      </c>
      <c r="K9" s="98">
        <f>IF(L7="","",L7)</f>
        <v>3</v>
      </c>
      <c r="L9" s="99"/>
      <c r="M9" s="76"/>
      <c r="N9" s="109"/>
      <c r="O9" s="80">
        <v>2</v>
      </c>
      <c r="P9" s="79" t="s">
        <v>10</v>
      </c>
      <c r="Q9" s="100">
        <v>3</v>
      </c>
      <c r="R9" s="79"/>
      <c r="S9" s="79" t="s">
        <v>10</v>
      </c>
      <c r="T9" s="84"/>
      <c r="U9" s="85">
        <f>IF(C9&gt;E9,1,0)+IF(F9&gt;H9,1,0)+IF(I9&gt;K9,1,0)+IF(L9&gt;N9,1,0)+IF(O9&gt;Q9,1,0)+IF(R9&gt;T9,1,0)</f>
        <v>0</v>
      </c>
      <c r="V9" s="85">
        <f>IF(C9&lt;E9,1,0)+IF(F9&lt;H9,1,0)+IF(I9&lt;K9,1,0)+IF(L9&lt;N9,1,0)+IF(O9&lt;Q9,1,0)+IF(R9&lt;T9,1,0)</f>
        <v>4</v>
      </c>
      <c r="W9" s="101">
        <f>(U9*2)+(V9*1)</f>
        <v>4</v>
      </c>
      <c r="X9" s="170">
        <v>5</v>
      </c>
    </row>
    <row r="10" spans="1:24" s="52" customFormat="1" ht="13.15" customHeight="1">
      <c r="A10" s="87"/>
      <c r="B10" s="148"/>
      <c r="C10" s="102"/>
      <c r="D10" s="103"/>
      <c r="E10" s="103"/>
      <c r="F10" s="107"/>
      <c r="G10" s="108"/>
      <c r="H10" s="108"/>
      <c r="I10" s="107"/>
      <c r="J10" s="108"/>
      <c r="K10" s="108"/>
      <c r="L10" s="88"/>
      <c r="M10" s="89"/>
      <c r="N10" s="110"/>
      <c r="O10" s="104">
        <v>9</v>
      </c>
      <c r="P10" s="91"/>
      <c r="Q10" s="92"/>
      <c r="R10" s="91">
        <v>4</v>
      </c>
      <c r="S10" s="91"/>
      <c r="T10" s="94"/>
      <c r="U10" s="95"/>
      <c r="V10" s="95"/>
      <c r="W10" s="96"/>
      <c r="X10" s="169"/>
    </row>
    <row r="11" spans="1:24" ht="25.35" customHeight="1">
      <c r="A11" s="74">
        <v>5</v>
      </c>
      <c r="B11" s="147" t="s">
        <v>160</v>
      </c>
      <c r="C11" s="97">
        <f>IF(Q3="","",Q3)</f>
        <v>1</v>
      </c>
      <c r="D11" s="98" t="s">
        <v>10</v>
      </c>
      <c r="E11" s="98">
        <f>IF(O3="","",O3)</f>
        <v>3</v>
      </c>
      <c r="F11" s="105">
        <f>IF(Q5="","",Q5)</f>
        <v>0</v>
      </c>
      <c r="G11" s="106" t="s">
        <v>10</v>
      </c>
      <c r="H11" s="98">
        <f>IF(O5="","",O5)</f>
        <v>3</v>
      </c>
      <c r="I11" s="105">
        <f>IF(Q7="","",Q7)</f>
        <v>0</v>
      </c>
      <c r="J11" s="106" t="s">
        <v>10</v>
      </c>
      <c r="K11" s="98">
        <f>IF(O7="","",O7)</f>
        <v>3</v>
      </c>
      <c r="L11" s="105">
        <f>IF(Q9="","",Q9)</f>
        <v>3</v>
      </c>
      <c r="M11" s="106" t="s">
        <v>10</v>
      </c>
      <c r="N11" s="98">
        <f>IF(O9="","",O9)</f>
        <v>2</v>
      </c>
      <c r="O11" s="99"/>
      <c r="P11" s="76"/>
      <c r="Q11" s="109"/>
      <c r="R11" s="79"/>
      <c r="S11" s="79" t="s">
        <v>10</v>
      </c>
      <c r="T11" s="84"/>
      <c r="U11" s="85">
        <f>IF(C11&gt;E11,1,0)+IF(F11&gt;H11,1,0)+IF(I11&gt;K11,1,0)+IF(L11&gt;N11,1,0)+IF(O11&gt;Q11,1,0)+IF(R11&gt;T11,1,0)</f>
        <v>1</v>
      </c>
      <c r="V11" s="85">
        <f>IF(C11&lt;E11,1,0)+IF(F11&lt;H11,1,0)+IF(I11&lt;K11,1,0)+IF(L11&lt;N11,1,0)+IF(O11&lt;Q11,1,0)+IF(R11&lt;T11,1,0)</f>
        <v>3</v>
      </c>
      <c r="W11" s="101">
        <f>(U11*2)+(V11*1)</f>
        <v>5</v>
      </c>
      <c r="X11" s="170">
        <v>4</v>
      </c>
    </row>
    <row r="12" spans="1:24" ht="12.75" customHeight="1">
      <c r="A12" s="87"/>
      <c r="B12" s="148"/>
      <c r="C12" s="102"/>
      <c r="D12" s="103"/>
      <c r="E12" s="103"/>
      <c r="F12" s="107"/>
      <c r="G12" s="108"/>
      <c r="H12" s="108"/>
      <c r="I12" s="107"/>
      <c r="J12" s="108"/>
      <c r="K12" s="108"/>
      <c r="L12" s="107"/>
      <c r="M12" s="108"/>
      <c r="N12" s="108"/>
      <c r="O12" s="88"/>
      <c r="P12" s="89"/>
      <c r="Q12" s="110"/>
      <c r="R12" s="91">
        <v>10</v>
      </c>
      <c r="S12" s="91"/>
      <c r="T12" s="94"/>
      <c r="U12" s="95"/>
      <c r="V12" s="95"/>
      <c r="W12" s="96"/>
      <c r="X12" s="169"/>
    </row>
    <row r="13" spans="1:24" ht="25.35" customHeight="1">
      <c r="A13" s="74">
        <v>6</v>
      </c>
      <c r="B13" s="147" t="s">
        <v>155</v>
      </c>
      <c r="C13" s="105" t="str">
        <f>IF(T3="","",T3)</f>
        <v/>
      </c>
      <c r="D13" s="106" t="s">
        <v>10</v>
      </c>
      <c r="E13" s="98" t="str">
        <f>IF(R3="","",R3)</f>
        <v/>
      </c>
      <c r="F13" s="105" t="str">
        <f>IF(T5="","",T5)</f>
        <v/>
      </c>
      <c r="G13" s="106" t="s">
        <v>10</v>
      </c>
      <c r="H13" s="98" t="str">
        <f>IF(R5="","",R5)</f>
        <v/>
      </c>
      <c r="I13" s="105" t="str">
        <f>IF(T7="","",T7)</f>
        <v/>
      </c>
      <c r="J13" s="106" t="s">
        <v>10</v>
      </c>
      <c r="K13" s="98" t="str">
        <f>IF(R7="","",R7)</f>
        <v/>
      </c>
      <c r="L13" s="105" t="str">
        <f>IF(T9="","",T9)</f>
        <v/>
      </c>
      <c r="M13" s="106" t="s">
        <v>10</v>
      </c>
      <c r="N13" s="98" t="str">
        <f>IF(R9="","",R9)</f>
        <v/>
      </c>
      <c r="O13" s="105" t="str">
        <f>IF(T11="","",T11)</f>
        <v/>
      </c>
      <c r="P13" s="106" t="s">
        <v>10</v>
      </c>
      <c r="Q13" s="98" t="str">
        <f>IF(R11="","",R11)</f>
        <v/>
      </c>
      <c r="R13" s="99"/>
      <c r="S13" s="76"/>
      <c r="T13" s="111"/>
      <c r="U13" s="85">
        <f>IF(C13&gt;E13,1,0)+IF(F13&gt;H13,1,0)+IF(I13&gt;K13,1,0)+IF(L13&gt;N13,1,0)+IF(O13&gt;Q13,1,0)+IF(R13&gt;T13,1,0)</f>
        <v>0</v>
      </c>
      <c r="V13" s="85">
        <f>IF(C13&lt;E13,1,0)+IF(F13&lt;H13,1,0)+IF(I13&lt;K13,1,0)+IF(L13&lt;N13,1,0)+IF(O13&lt;Q13,1,0)+IF(R13&lt;T13,1,0)</f>
        <v>0</v>
      </c>
      <c r="W13" s="101">
        <f>(U13*2)+(V13*1)</f>
        <v>0</v>
      </c>
      <c r="X13" s="170">
        <v>6</v>
      </c>
    </row>
    <row r="14" spans="1:24" ht="13.5" customHeight="1" thickBot="1">
      <c r="A14" s="112"/>
      <c r="B14" s="167"/>
      <c r="C14" s="113"/>
      <c r="D14" s="114"/>
      <c r="E14" s="114"/>
      <c r="F14" s="113"/>
      <c r="G14" s="114"/>
      <c r="H14" s="114"/>
      <c r="I14" s="113"/>
      <c r="J14" s="114"/>
      <c r="K14" s="114"/>
      <c r="L14" s="113"/>
      <c r="M14" s="114"/>
      <c r="N14" s="114"/>
      <c r="O14" s="113"/>
      <c r="P14" s="114"/>
      <c r="Q14" s="114"/>
      <c r="R14" s="115"/>
      <c r="S14" s="116"/>
      <c r="T14" s="117"/>
      <c r="U14" s="118"/>
      <c r="V14" s="118"/>
      <c r="W14" s="119"/>
      <c r="X14" s="171"/>
    </row>
    <row r="17" spans="1:5" ht="20.100000000000001" customHeight="1">
      <c r="A17" s="64"/>
      <c r="B17" s="65" t="s">
        <v>11</v>
      </c>
      <c r="C17" s="66"/>
    </row>
    <row r="18" spans="1:5" ht="24.95" customHeight="1">
      <c r="A18" s="64" t="s">
        <v>12</v>
      </c>
      <c r="B18" s="70" t="str">
        <f>IF($X$3=1,$B$3,IF($X$5=1,$B$5,IF($X$7=1,$B$7,IF($X$9=1,$B$9,IF(X11=1,B11,IF(X13=1,B13,""))))))</f>
        <v>Scherer Tobias (ST)</v>
      </c>
      <c r="C18" s="66"/>
      <c r="E18" s="71"/>
    </row>
    <row r="19" spans="1:5" ht="24.95" customHeight="1">
      <c r="A19" s="64" t="s">
        <v>13</v>
      </c>
      <c r="B19" s="70" t="str">
        <f>IF($X$3=2,$B$3,IF($X$5=2,$B$5,IF($X$7=2,$B$7,IF($X$9=2,$B$9,IF(X11=2,B11,IF(X13=2,B13,""))))))</f>
        <v>Schlierenzauer Lukas (V)</v>
      </c>
      <c r="C19" s="66"/>
      <c r="E19" s="71"/>
    </row>
    <row r="20" spans="1:5" ht="24.95" customHeight="1">
      <c r="A20" s="64" t="s">
        <v>14</v>
      </c>
      <c r="B20" s="70" t="str">
        <f>IF($X$3=3,$B$3,IF($X$5=3,$B$5,IF($X$7=3,$B$7,IF($X$9=3,$B$9,IF(X11=3,B11,IF(X13=3,B13,""))))))</f>
        <v>Hofmanrichter Michael (NÖ)</v>
      </c>
      <c r="C20" s="66"/>
      <c r="E20" s="71"/>
    </row>
    <row r="21" spans="1:5" ht="24.95" customHeight="1">
      <c r="A21" s="64" t="s">
        <v>15</v>
      </c>
      <c r="B21" s="70" t="str">
        <f>IF($X$3=4,$B$3,IF($X$5=4,$B$5,IF($X$7=4,$B$7,IF($X$9=4,$B$9,IF(X11=4,B11,IF(X13=4,B13,""))))))</f>
        <v>Bischof Maxi (NÖ)</v>
      </c>
      <c r="C21" s="66"/>
      <c r="E21" s="71"/>
    </row>
    <row r="22" spans="1:5" ht="24.95" customHeight="1">
      <c r="A22" s="64" t="s">
        <v>92</v>
      </c>
      <c r="B22" s="70" t="str">
        <f>IF($X$3=5,$B$3,IF($X$5=5,$B$5,IF($X$7=5,$B$7,IF($X$9=5,$B$9,IF(X11=5,B11,IF(X13=5,B13,""))))))</f>
        <v>Mühlbacher Florian (S)</v>
      </c>
      <c r="C22" s="66"/>
      <c r="E22" s="71"/>
    </row>
    <row r="23" spans="1:5" ht="24.95" customHeight="1">
      <c r="A23" s="64" t="s">
        <v>93</v>
      </c>
      <c r="B23" s="70" t="str">
        <f>IF($X$3=6,$B$3,IF($X$5=6,$B$5,IF($X$7=6,$B$7,IF($X$9=6,$B$9,IF(X11=6,B11,IF(X13=6,B13,""))))))</f>
        <v>SPIELFREI</v>
      </c>
      <c r="C23" s="66"/>
      <c r="E23" s="71"/>
    </row>
  </sheetData>
  <mergeCells count="23">
    <mergeCell ref="B11:B12"/>
    <mergeCell ref="L1:N2"/>
    <mergeCell ref="O1:Q2"/>
    <mergeCell ref="B1:B2"/>
    <mergeCell ref="C1:E2"/>
    <mergeCell ref="F1:H2"/>
    <mergeCell ref="I1:K2"/>
    <mergeCell ref="W1:W2"/>
    <mergeCell ref="B3:B4"/>
    <mergeCell ref="B5:B6"/>
    <mergeCell ref="B7:B8"/>
    <mergeCell ref="U1:U2"/>
    <mergeCell ref="B9:B10"/>
    <mergeCell ref="X1:X2"/>
    <mergeCell ref="R1:T2"/>
    <mergeCell ref="B13:B14"/>
    <mergeCell ref="X3:X4"/>
    <mergeCell ref="X5:X6"/>
    <mergeCell ref="X7:X8"/>
    <mergeCell ref="X9:X10"/>
    <mergeCell ref="X11:X12"/>
    <mergeCell ref="X13:X14"/>
    <mergeCell ref="V1:V2"/>
  </mergeCells>
  <phoneticPr fontId="0" type="noConversion"/>
  <printOptions horizontalCentered="1" verticalCentered="1" gridLinesSet="0"/>
  <pageMargins left="0.78740157480314965" right="0.78740157480314965" top="0.78740157480314965" bottom="0.78740157480314965" header="0.51181102362204722" footer="0.51181102362204722"/>
  <pageSetup paperSize="9" fitToHeight="0" orientation="landscape" horizontalDpi="4294967294" verticalDpi="4294967292" r:id="rId1"/>
  <headerFooter alignWithMargins="0"/>
  <colBreaks count="2" manualBreakCount="2">
    <brk id="65535" max="1048575" man="1"/>
    <brk id="65535" max="1048575" man="1"/>
  </colBreaks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3C5BF6-2E89-4BC9-AED2-4B693ED36A88}">
  <sheetPr codeName="Tabelle20">
    <tabColor indexed="40"/>
  </sheetPr>
  <dimension ref="A1:X23"/>
  <sheetViews>
    <sheetView showGridLines="0" defaultGridColor="0" colorId="8" zoomScaleNormal="100" zoomScaleSheetLayoutView="75" workbookViewId="0"/>
  </sheetViews>
  <sheetFormatPr defaultColWidth="12" defaultRowHeight="12.75"/>
  <cols>
    <col min="1" max="1" width="3.42578125" style="21" customWidth="1"/>
    <col min="2" max="2" width="50.7109375" style="21" customWidth="1"/>
    <col min="3" max="3" width="2.42578125" style="69" customWidth="1"/>
    <col min="4" max="4" width="0.85546875" style="67" customWidth="1"/>
    <col min="5" max="5" width="2.42578125" style="68" customWidth="1"/>
    <col min="6" max="6" width="2.42578125" style="69" customWidth="1"/>
    <col min="7" max="7" width="0.85546875" style="67" customWidth="1"/>
    <col min="8" max="8" width="2.42578125" style="68" customWidth="1"/>
    <col min="9" max="9" width="2.42578125" style="69" customWidth="1"/>
    <col min="10" max="10" width="0.85546875" style="67" customWidth="1"/>
    <col min="11" max="11" width="2.42578125" style="68" customWidth="1"/>
    <col min="12" max="12" width="2.42578125" style="69" customWidth="1"/>
    <col min="13" max="13" width="0.85546875" style="67" customWidth="1"/>
    <col min="14" max="14" width="2.42578125" style="68" customWidth="1"/>
    <col min="15" max="15" width="2.42578125" style="21" customWidth="1"/>
    <col min="16" max="16" width="0.85546875" style="21" customWidth="1"/>
    <col min="17" max="18" width="2.42578125" style="21" customWidth="1"/>
    <col min="19" max="19" width="0.85546875" style="21" customWidth="1"/>
    <col min="20" max="20" width="2.42578125" style="21" customWidth="1"/>
    <col min="21" max="24" width="3.85546875" style="21" customWidth="1"/>
    <col min="25" max="16384" width="12" style="21"/>
  </cols>
  <sheetData>
    <row r="1" spans="1:24" ht="15" customHeight="1">
      <c r="A1" s="72"/>
      <c r="B1" s="129" t="s">
        <v>206</v>
      </c>
      <c r="C1" s="155">
        <v>1</v>
      </c>
      <c r="D1" s="150"/>
      <c r="E1" s="151"/>
      <c r="F1" s="149">
        <v>2</v>
      </c>
      <c r="G1" s="150"/>
      <c r="H1" s="151"/>
      <c r="I1" s="149">
        <v>3</v>
      </c>
      <c r="J1" s="150"/>
      <c r="K1" s="151"/>
      <c r="L1" s="149">
        <v>4</v>
      </c>
      <c r="M1" s="150"/>
      <c r="N1" s="151"/>
      <c r="O1" s="149">
        <v>5</v>
      </c>
      <c r="P1" s="150"/>
      <c r="Q1" s="151"/>
      <c r="R1" s="150">
        <v>6</v>
      </c>
      <c r="S1" s="150"/>
      <c r="T1" s="165"/>
      <c r="U1" s="161" t="s">
        <v>6</v>
      </c>
      <c r="V1" s="157" t="s">
        <v>7</v>
      </c>
      <c r="W1" s="157" t="s">
        <v>8</v>
      </c>
      <c r="X1" s="163" t="s">
        <v>9</v>
      </c>
    </row>
    <row r="2" spans="1:24" ht="15" customHeight="1" thickBot="1">
      <c r="A2" s="73"/>
      <c r="B2" s="130"/>
      <c r="C2" s="156"/>
      <c r="D2" s="153"/>
      <c r="E2" s="154"/>
      <c r="F2" s="152"/>
      <c r="G2" s="153"/>
      <c r="H2" s="154"/>
      <c r="I2" s="152"/>
      <c r="J2" s="153"/>
      <c r="K2" s="154"/>
      <c r="L2" s="152"/>
      <c r="M2" s="153"/>
      <c r="N2" s="154"/>
      <c r="O2" s="152"/>
      <c r="P2" s="153"/>
      <c r="Q2" s="154"/>
      <c r="R2" s="153"/>
      <c r="S2" s="153"/>
      <c r="T2" s="166"/>
      <c r="U2" s="162"/>
      <c r="V2" s="158"/>
      <c r="W2" s="158"/>
      <c r="X2" s="164"/>
    </row>
    <row r="3" spans="1:24" s="33" customFormat="1" ht="25.15" customHeight="1">
      <c r="A3" s="74">
        <v>1</v>
      </c>
      <c r="B3" s="159" t="s">
        <v>161</v>
      </c>
      <c r="C3" s="75"/>
      <c r="D3" s="76"/>
      <c r="E3" s="77"/>
      <c r="F3" s="78">
        <v>3</v>
      </c>
      <c r="G3" s="79" t="s">
        <v>10</v>
      </c>
      <c r="H3" s="78">
        <v>0</v>
      </c>
      <c r="I3" s="80">
        <v>0</v>
      </c>
      <c r="J3" s="79" t="s">
        <v>10</v>
      </c>
      <c r="K3" s="79">
        <v>3</v>
      </c>
      <c r="L3" s="81"/>
      <c r="M3" s="82" t="s">
        <v>10</v>
      </c>
      <c r="N3" s="83"/>
      <c r="O3" s="81">
        <v>0</v>
      </c>
      <c r="P3" s="82" t="s">
        <v>10</v>
      </c>
      <c r="Q3" s="83">
        <v>3</v>
      </c>
      <c r="R3" s="79"/>
      <c r="S3" s="79" t="s">
        <v>10</v>
      </c>
      <c r="T3" s="84"/>
      <c r="U3" s="85">
        <f>IF(C3&gt;E3,1,0)+IF(F3&gt;H3,1,0)+IF(I3&gt;K3,1,0)+IF(L3&gt;N3,1,0)+IF(O3&gt;Q3,1,0)+IF(R3&gt;T3,1,0)</f>
        <v>1</v>
      </c>
      <c r="V3" s="85">
        <f>IF(C3&lt;E3,1,0)+IF(F3&lt;H3,1,0)+IF(I3&lt;K3,1,0)+IF(L3&lt;N3,1,0)+IF(O3&lt;Q3,1,0)+IF(R3&lt;T3,1,0)</f>
        <v>2</v>
      </c>
      <c r="W3" s="86">
        <f>(U3*2)+(V3*1)</f>
        <v>4</v>
      </c>
      <c r="X3" s="168">
        <v>3</v>
      </c>
    </row>
    <row r="4" spans="1:24" s="43" customFormat="1" ht="13.15" customHeight="1">
      <c r="A4" s="87"/>
      <c r="B4" s="160"/>
      <c r="C4" s="88"/>
      <c r="D4" s="89"/>
      <c r="E4" s="89"/>
      <c r="F4" s="90">
        <v>6</v>
      </c>
      <c r="G4" s="91"/>
      <c r="H4" s="91"/>
      <c r="I4" s="90">
        <v>8</v>
      </c>
      <c r="J4" s="91"/>
      <c r="K4" s="91"/>
      <c r="L4" s="90">
        <v>11</v>
      </c>
      <c r="M4" s="91"/>
      <c r="N4" s="92"/>
      <c r="O4" s="90">
        <v>15</v>
      </c>
      <c r="P4" s="91"/>
      <c r="Q4" s="92"/>
      <c r="R4" s="93">
        <v>1</v>
      </c>
      <c r="S4" s="91"/>
      <c r="T4" s="94"/>
      <c r="U4" s="95"/>
      <c r="V4" s="95"/>
      <c r="W4" s="96"/>
      <c r="X4" s="169"/>
    </row>
    <row r="5" spans="1:24" s="33" customFormat="1" ht="25.15" customHeight="1">
      <c r="A5" s="74">
        <f>A3+1</f>
        <v>2</v>
      </c>
      <c r="B5" s="147" t="s">
        <v>162</v>
      </c>
      <c r="C5" s="97">
        <f>IF(H3="","",H3)</f>
        <v>0</v>
      </c>
      <c r="D5" s="98" t="s">
        <v>10</v>
      </c>
      <c r="E5" s="98">
        <f>IF(F3="","",F3)</f>
        <v>3</v>
      </c>
      <c r="F5" s="99"/>
      <c r="G5" s="76"/>
      <c r="H5" s="76"/>
      <c r="I5" s="80">
        <v>0</v>
      </c>
      <c r="J5" s="79" t="s">
        <v>10</v>
      </c>
      <c r="K5" s="79">
        <v>3</v>
      </c>
      <c r="L5" s="80"/>
      <c r="M5" s="79" t="s">
        <v>10</v>
      </c>
      <c r="N5" s="100"/>
      <c r="O5" s="80">
        <v>0</v>
      </c>
      <c r="P5" s="79" t="s">
        <v>10</v>
      </c>
      <c r="Q5" s="100">
        <v>3</v>
      </c>
      <c r="R5" s="79"/>
      <c r="S5" s="79" t="s">
        <v>10</v>
      </c>
      <c r="T5" s="84"/>
      <c r="U5" s="85">
        <f>IF(C5&gt;E5,1,0)+IF(F5&gt;H5,1,0)+IF(I5&gt;K5,1,0)+IF(L5&gt;N5,1,0)+IF(O5&gt;Q5,1,0)+IF(R5&gt;T5,1,0)</f>
        <v>0</v>
      </c>
      <c r="V5" s="85">
        <f>IF(C5&lt;E5,1,0)+IF(F5&lt;H5,1,0)+IF(I5&lt;K5,1,0)+IF(L5&lt;N5,1,0)+IF(O5&lt;Q5,1,0)+IF(R5&lt;T5,1,0)</f>
        <v>3</v>
      </c>
      <c r="W5" s="101">
        <f>(U5*2)+(V5*1)</f>
        <v>3</v>
      </c>
      <c r="X5" s="170">
        <v>4</v>
      </c>
    </row>
    <row r="6" spans="1:24" s="43" customFormat="1" ht="13.15" customHeight="1">
      <c r="A6" s="87"/>
      <c r="B6" s="148"/>
      <c r="C6" s="102"/>
      <c r="D6" s="103"/>
      <c r="E6" s="103"/>
      <c r="F6" s="88"/>
      <c r="G6" s="89"/>
      <c r="H6" s="89"/>
      <c r="I6" s="104">
        <v>12</v>
      </c>
      <c r="J6" s="91"/>
      <c r="K6" s="91"/>
      <c r="L6" s="104">
        <v>14</v>
      </c>
      <c r="M6" s="91"/>
      <c r="N6" s="92"/>
      <c r="O6" s="104">
        <v>2</v>
      </c>
      <c r="P6" s="91"/>
      <c r="Q6" s="92"/>
      <c r="R6" s="91">
        <v>7</v>
      </c>
      <c r="S6" s="91"/>
      <c r="T6" s="94"/>
      <c r="U6" s="95"/>
      <c r="V6" s="95"/>
      <c r="W6" s="96"/>
      <c r="X6" s="169"/>
    </row>
    <row r="7" spans="1:24" s="33" customFormat="1" ht="25.15" customHeight="1">
      <c r="A7" s="74">
        <f>A5+1</f>
        <v>3</v>
      </c>
      <c r="B7" s="147" t="s">
        <v>163</v>
      </c>
      <c r="C7" s="97">
        <f>IF(K3="","",K3)</f>
        <v>3</v>
      </c>
      <c r="D7" s="98" t="s">
        <v>10</v>
      </c>
      <c r="E7" s="98">
        <f>IF(I3="","",I3)</f>
        <v>0</v>
      </c>
      <c r="F7" s="105">
        <f>IF(K5="","",K5)</f>
        <v>3</v>
      </c>
      <c r="G7" s="106" t="s">
        <v>10</v>
      </c>
      <c r="H7" s="98">
        <f>IF(I5="","",I5)</f>
        <v>0</v>
      </c>
      <c r="I7" s="99"/>
      <c r="J7" s="76"/>
      <c r="K7" s="76"/>
      <c r="L7" s="80"/>
      <c r="M7" s="79" t="s">
        <v>10</v>
      </c>
      <c r="N7" s="100"/>
      <c r="O7" s="80">
        <v>3</v>
      </c>
      <c r="P7" s="79" t="s">
        <v>10</v>
      </c>
      <c r="Q7" s="100">
        <v>0</v>
      </c>
      <c r="R7" s="79"/>
      <c r="S7" s="79" t="s">
        <v>10</v>
      </c>
      <c r="T7" s="84"/>
      <c r="U7" s="85">
        <f>IF(C7&gt;E7,1,0)+IF(F7&gt;H7,1,0)+IF(I7&gt;K7,1,0)+IF(L7&gt;N7,1,0)+IF(O7&gt;Q7,1,0)+IF(R7&gt;T7,1,0)</f>
        <v>3</v>
      </c>
      <c r="V7" s="85">
        <f>IF(C7&lt;E7,1,0)+IF(F7&lt;H7,1,0)+IF(I7&lt;K7,1,0)+IF(L7&lt;N7,1,0)+IF(O7&lt;Q7,1,0)+IF(R7&lt;T7,1,0)</f>
        <v>0</v>
      </c>
      <c r="W7" s="101">
        <f>(U7*2)+(V7*1)</f>
        <v>6</v>
      </c>
      <c r="X7" s="170">
        <v>1</v>
      </c>
    </row>
    <row r="8" spans="1:24" s="52" customFormat="1" ht="13.15" customHeight="1">
      <c r="A8" s="87"/>
      <c r="B8" s="148"/>
      <c r="C8" s="102"/>
      <c r="D8" s="103"/>
      <c r="E8" s="103"/>
      <c r="F8" s="107"/>
      <c r="G8" s="108"/>
      <c r="H8" s="108"/>
      <c r="I8" s="88"/>
      <c r="J8" s="89"/>
      <c r="K8" s="89"/>
      <c r="L8" s="104">
        <v>3</v>
      </c>
      <c r="M8" s="91"/>
      <c r="N8" s="92"/>
      <c r="O8" s="104">
        <v>5</v>
      </c>
      <c r="P8" s="91"/>
      <c r="Q8" s="92"/>
      <c r="R8" s="91">
        <v>13</v>
      </c>
      <c r="S8" s="91"/>
      <c r="T8" s="94"/>
      <c r="U8" s="95"/>
      <c r="V8" s="95"/>
      <c r="W8" s="96"/>
      <c r="X8" s="169"/>
    </row>
    <row r="9" spans="1:24" s="33" customFormat="1" ht="25.15" customHeight="1">
      <c r="A9" s="74">
        <v>4</v>
      </c>
      <c r="B9" s="147" t="s">
        <v>155</v>
      </c>
      <c r="C9" s="105" t="str">
        <f>IF(N3="","",N3)</f>
        <v/>
      </c>
      <c r="D9" s="106" t="s">
        <v>10</v>
      </c>
      <c r="E9" s="98" t="str">
        <f>IF(L3="","",L3)</f>
        <v/>
      </c>
      <c r="F9" s="105" t="str">
        <f>IF(N5="","",N5)</f>
        <v/>
      </c>
      <c r="G9" s="106" t="s">
        <v>10</v>
      </c>
      <c r="H9" s="98" t="str">
        <f>IF(L5="","",L5)</f>
        <v/>
      </c>
      <c r="I9" s="105" t="str">
        <f>IF(N7="","",N7)</f>
        <v/>
      </c>
      <c r="J9" s="106" t="s">
        <v>10</v>
      </c>
      <c r="K9" s="98" t="str">
        <f>IF(L7="","",L7)</f>
        <v/>
      </c>
      <c r="L9" s="99"/>
      <c r="M9" s="76"/>
      <c r="N9" s="109"/>
      <c r="O9" s="80"/>
      <c r="P9" s="79" t="s">
        <v>10</v>
      </c>
      <c r="Q9" s="100"/>
      <c r="R9" s="79"/>
      <c r="S9" s="79" t="s">
        <v>10</v>
      </c>
      <c r="T9" s="84"/>
      <c r="U9" s="85">
        <f>IF(C9&gt;E9,1,0)+IF(F9&gt;H9,1,0)+IF(I9&gt;K9,1,0)+IF(L9&gt;N9,1,0)+IF(O9&gt;Q9,1,0)+IF(R9&gt;T9,1,0)</f>
        <v>0</v>
      </c>
      <c r="V9" s="85">
        <f>IF(C9&lt;E9,1,0)+IF(F9&lt;H9,1,0)+IF(I9&lt;K9,1,0)+IF(L9&lt;N9,1,0)+IF(O9&lt;Q9,1,0)+IF(R9&lt;T9,1,0)</f>
        <v>0</v>
      </c>
      <c r="W9" s="101">
        <f>(U9*2)+(V9*1)</f>
        <v>0</v>
      </c>
      <c r="X9" s="170">
        <v>5</v>
      </c>
    </row>
    <row r="10" spans="1:24" s="52" customFormat="1" ht="13.15" customHeight="1">
      <c r="A10" s="87"/>
      <c r="B10" s="148"/>
      <c r="C10" s="102"/>
      <c r="D10" s="103"/>
      <c r="E10" s="103"/>
      <c r="F10" s="107"/>
      <c r="G10" s="108"/>
      <c r="H10" s="108"/>
      <c r="I10" s="107"/>
      <c r="J10" s="108"/>
      <c r="K10" s="108"/>
      <c r="L10" s="88"/>
      <c r="M10" s="89"/>
      <c r="N10" s="110"/>
      <c r="O10" s="104">
        <v>9</v>
      </c>
      <c r="P10" s="91"/>
      <c r="Q10" s="92"/>
      <c r="R10" s="91">
        <v>4</v>
      </c>
      <c r="S10" s="91"/>
      <c r="T10" s="94"/>
      <c r="U10" s="95"/>
      <c r="V10" s="95"/>
      <c r="W10" s="96"/>
      <c r="X10" s="169"/>
    </row>
    <row r="11" spans="1:24" ht="25.35" customHeight="1">
      <c r="A11" s="74">
        <v>5</v>
      </c>
      <c r="B11" s="147" t="s">
        <v>213</v>
      </c>
      <c r="C11" s="97">
        <f>IF(Q3="","",Q3)</f>
        <v>3</v>
      </c>
      <c r="D11" s="98" t="s">
        <v>10</v>
      </c>
      <c r="E11" s="98">
        <f>IF(O3="","",O3)</f>
        <v>0</v>
      </c>
      <c r="F11" s="105">
        <f>IF(Q5="","",Q5)</f>
        <v>3</v>
      </c>
      <c r="G11" s="106" t="s">
        <v>10</v>
      </c>
      <c r="H11" s="98">
        <f>IF(O5="","",O5)</f>
        <v>0</v>
      </c>
      <c r="I11" s="105">
        <f>IF(Q7="","",Q7)</f>
        <v>0</v>
      </c>
      <c r="J11" s="106" t="s">
        <v>10</v>
      </c>
      <c r="K11" s="98">
        <f>IF(O7="","",O7)</f>
        <v>3</v>
      </c>
      <c r="L11" s="105" t="str">
        <f>IF(Q9="","",Q9)</f>
        <v/>
      </c>
      <c r="M11" s="106" t="s">
        <v>10</v>
      </c>
      <c r="N11" s="98" t="str">
        <f>IF(O9="","",O9)</f>
        <v/>
      </c>
      <c r="O11" s="99"/>
      <c r="P11" s="76"/>
      <c r="Q11" s="109"/>
      <c r="R11" s="79"/>
      <c r="S11" s="79" t="s">
        <v>10</v>
      </c>
      <c r="T11" s="84"/>
      <c r="U11" s="85">
        <f>IF(C11&gt;E11,1,0)+IF(F11&gt;H11,1,0)+IF(I11&gt;K11,1,0)+IF(L11&gt;N11,1,0)+IF(O11&gt;Q11,1,0)+IF(R11&gt;T11,1,0)</f>
        <v>2</v>
      </c>
      <c r="V11" s="85">
        <f>IF(C11&lt;E11,1,0)+IF(F11&lt;H11,1,0)+IF(I11&lt;K11,1,0)+IF(L11&lt;N11,1,0)+IF(O11&lt;Q11,1,0)+IF(R11&lt;T11,1,0)</f>
        <v>1</v>
      </c>
      <c r="W11" s="101">
        <f>(U11*2)+(V11*1)</f>
        <v>5</v>
      </c>
      <c r="X11" s="170">
        <v>2</v>
      </c>
    </row>
    <row r="12" spans="1:24" ht="12.75" customHeight="1">
      <c r="A12" s="87"/>
      <c r="B12" s="148"/>
      <c r="C12" s="102"/>
      <c r="D12" s="103"/>
      <c r="E12" s="103"/>
      <c r="F12" s="107"/>
      <c r="G12" s="108"/>
      <c r="H12" s="108"/>
      <c r="I12" s="107"/>
      <c r="J12" s="108"/>
      <c r="K12" s="108"/>
      <c r="L12" s="107"/>
      <c r="M12" s="108"/>
      <c r="N12" s="108"/>
      <c r="O12" s="88"/>
      <c r="P12" s="89"/>
      <c r="Q12" s="110"/>
      <c r="R12" s="91">
        <v>10</v>
      </c>
      <c r="S12" s="91"/>
      <c r="T12" s="94"/>
      <c r="U12" s="95"/>
      <c r="V12" s="95"/>
      <c r="W12" s="96"/>
      <c r="X12" s="169"/>
    </row>
    <row r="13" spans="1:24" ht="25.35" customHeight="1">
      <c r="A13" s="74">
        <v>6</v>
      </c>
      <c r="B13" s="147" t="s">
        <v>155</v>
      </c>
      <c r="C13" s="105" t="str">
        <f>IF(T3="","",T3)</f>
        <v/>
      </c>
      <c r="D13" s="106" t="s">
        <v>10</v>
      </c>
      <c r="E13" s="98" t="str">
        <f>IF(R3="","",R3)</f>
        <v/>
      </c>
      <c r="F13" s="105" t="str">
        <f>IF(T5="","",T5)</f>
        <v/>
      </c>
      <c r="G13" s="106" t="s">
        <v>10</v>
      </c>
      <c r="H13" s="98" t="str">
        <f>IF(R5="","",R5)</f>
        <v/>
      </c>
      <c r="I13" s="105" t="str">
        <f>IF(T7="","",T7)</f>
        <v/>
      </c>
      <c r="J13" s="106" t="s">
        <v>10</v>
      </c>
      <c r="K13" s="98" t="str">
        <f>IF(R7="","",R7)</f>
        <v/>
      </c>
      <c r="L13" s="105" t="str">
        <f>IF(T9="","",T9)</f>
        <v/>
      </c>
      <c r="M13" s="106" t="s">
        <v>10</v>
      </c>
      <c r="N13" s="98" t="str">
        <f>IF(R9="","",R9)</f>
        <v/>
      </c>
      <c r="O13" s="105" t="str">
        <f>IF(T11="","",T11)</f>
        <v/>
      </c>
      <c r="P13" s="106" t="s">
        <v>10</v>
      </c>
      <c r="Q13" s="98" t="str">
        <f>IF(R11="","",R11)</f>
        <v/>
      </c>
      <c r="R13" s="99"/>
      <c r="S13" s="76"/>
      <c r="T13" s="111"/>
      <c r="U13" s="85">
        <f>IF(C13&gt;E13,1,0)+IF(F13&gt;H13,1,0)+IF(I13&gt;K13,1,0)+IF(L13&gt;N13,1,0)+IF(O13&gt;Q13,1,0)+IF(R13&gt;T13,1,0)</f>
        <v>0</v>
      </c>
      <c r="V13" s="85">
        <f>IF(C13&lt;E13,1,0)+IF(F13&lt;H13,1,0)+IF(I13&lt;K13,1,0)+IF(L13&lt;N13,1,0)+IF(O13&lt;Q13,1,0)+IF(R13&lt;T13,1,0)</f>
        <v>0</v>
      </c>
      <c r="W13" s="101">
        <f>(U13*2)+(V13*1)</f>
        <v>0</v>
      </c>
      <c r="X13" s="170">
        <v>6</v>
      </c>
    </row>
    <row r="14" spans="1:24" ht="13.5" customHeight="1" thickBot="1">
      <c r="A14" s="112"/>
      <c r="B14" s="167"/>
      <c r="C14" s="113"/>
      <c r="D14" s="114"/>
      <c r="E14" s="114"/>
      <c r="F14" s="113"/>
      <c r="G14" s="114"/>
      <c r="H14" s="114"/>
      <c r="I14" s="113"/>
      <c r="J14" s="114"/>
      <c r="K14" s="114"/>
      <c r="L14" s="113"/>
      <c r="M14" s="114"/>
      <c r="N14" s="114"/>
      <c r="O14" s="113"/>
      <c r="P14" s="114"/>
      <c r="Q14" s="114"/>
      <c r="R14" s="115"/>
      <c r="S14" s="116"/>
      <c r="T14" s="117"/>
      <c r="U14" s="118"/>
      <c r="V14" s="118"/>
      <c r="W14" s="119"/>
      <c r="X14" s="171"/>
    </row>
    <row r="17" spans="1:5" ht="20.100000000000001" customHeight="1">
      <c r="A17" s="64"/>
      <c r="B17" s="65" t="s">
        <v>11</v>
      </c>
      <c r="C17" s="66"/>
    </row>
    <row r="18" spans="1:5" ht="24.95" customHeight="1">
      <c r="A18" s="64" t="s">
        <v>12</v>
      </c>
      <c r="B18" s="70" t="str">
        <f>IF($X$3=1,$B$3,IF($X$5=1,$B$5,IF($X$7=1,$B$7,IF($X$9=1,$B$9,IF(X11=1,B11,IF(X13=1,B13,""))))))</f>
        <v>Peszternah Christoph (ST)</v>
      </c>
      <c r="C18" s="66"/>
      <c r="E18" s="71"/>
    </row>
    <row r="19" spans="1:5" ht="24.95" customHeight="1">
      <c r="A19" s="64" t="s">
        <v>13</v>
      </c>
      <c r="B19" s="70" t="str">
        <f>IF($X$3=2,$B$3,IF($X$5=2,$B$5,IF($X$7=2,$B$7,IF($X$9=2,$B$9,IF(X11=2,B11,IF(X13=2,B13,""))))))</f>
        <v>Kufmüller Michael (NÖ)</v>
      </c>
      <c r="C19" s="66"/>
      <c r="E19" s="71"/>
    </row>
    <row r="20" spans="1:5" ht="24.95" customHeight="1">
      <c r="A20" s="64" t="s">
        <v>14</v>
      </c>
      <c r="B20" s="70" t="str">
        <f>IF($X$3=3,$B$3,IF($X$5=3,$B$5,IF($X$7=3,$B$7,IF($X$9=3,$B$9,IF(X11=3,B11,IF(X13=3,B13,""))))))</f>
        <v>Kurz Constantin (V)</v>
      </c>
      <c r="C20" s="66"/>
      <c r="E20" s="71"/>
    </row>
    <row r="21" spans="1:5" ht="24.95" customHeight="1">
      <c r="A21" s="64" t="s">
        <v>15</v>
      </c>
      <c r="B21" s="70" t="str">
        <f>IF($X$3=4,$B$3,IF($X$5=4,$B$5,IF($X$7=4,$B$7,IF($X$9=4,$B$9,IF(X11=4,B11,IF(X13=4,B13,""))))))</f>
        <v>Scharf Felix (NÖ)</v>
      </c>
      <c r="C21" s="66"/>
      <c r="E21" s="71"/>
    </row>
    <row r="22" spans="1:5" ht="24.95" customHeight="1">
      <c r="A22" s="64" t="s">
        <v>92</v>
      </c>
      <c r="B22" s="70" t="str">
        <f>IF($X$3=5,$B$3,IF($X$5=5,$B$5,IF($X$7=5,$B$7,IF($X$9=5,$B$9,IF(X11=5,B11,IF(X13=5,B13,""))))))</f>
        <v>SPIELFREI</v>
      </c>
      <c r="C22" s="66"/>
      <c r="E22" s="71"/>
    </row>
    <row r="23" spans="1:5" ht="24.95" customHeight="1">
      <c r="A23" s="64" t="s">
        <v>93</v>
      </c>
      <c r="B23" s="70" t="str">
        <f>IF($X$3=6,$B$3,IF($X$5=6,$B$5,IF($X$7=6,$B$7,IF($X$9=6,$B$9,IF(X11=6,B11,IF(X13=6,B13,""))))))</f>
        <v>SPIELFREI</v>
      </c>
      <c r="C23" s="66"/>
      <c r="E23" s="71"/>
    </row>
  </sheetData>
  <mergeCells count="23">
    <mergeCell ref="B11:B12"/>
    <mergeCell ref="L1:N2"/>
    <mergeCell ref="O1:Q2"/>
    <mergeCell ref="B1:B2"/>
    <mergeCell ref="C1:E2"/>
    <mergeCell ref="F1:H2"/>
    <mergeCell ref="I1:K2"/>
    <mergeCell ref="W1:W2"/>
    <mergeCell ref="B3:B4"/>
    <mergeCell ref="B5:B6"/>
    <mergeCell ref="B7:B8"/>
    <mergeCell ref="U1:U2"/>
    <mergeCell ref="B9:B10"/>
    <mergeCell ref="X1:X2"/>
    <mergeCell ref="R1:T2"/>
    <mergeCell ref="B13:B14"/>
    <mergeCell ref="X3:X4"/>
    <mergeCell ref="X5:X6"/>
    <mergeCell ref="X7:X8"/>
    <mergeCell ref="X9:X10"/>
    <mergeCell ref="X11:X12"/>
    <mergeCell ref="X13:X14"/>
    <mergeCell ref="V1:V2"/>
  </mergeCells>
  <phoneticPr fontId="0" type="noConversion"/>
  <printOptions horizontalCentered="1" verticalCentered="1" gridLinesSet="0"/>
  <pageMargins left="0.78740157480314965" right="0.78740157480314965" top="0.78740157480314965" bottom="0.78740157480314965" header="0.51181102362204722" footer="0.51181102362204722"/>
  <pageSetup paperSize="9" fitToHeight="0" orientation="landscape" horizontalDpi="4294967294" verticalDpi="4294967292" r:id="rId1"/>
  <headerFooter alignWithMargins="0"/>
  <colBreaks count="2" manualBreakCount="2">
    <brk id="65535" max="1048575" man="1"/>
    <brk id="65535" max="1048575" man="1"/>
  </colBreaks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826CE6-B5FD-4400-8893-DFD80EA04899}">
  <sheetPr codeName="Tabelle21">
    <tabColor indexed="40"/>
  </sheetPr>
  <dimension ref="A1:X23"/>
  <sheetViews>
    <sheetView showGridLines="0" defaultGridColor="0" colorId="8" zoomScaleNormal="100" zoomScaleSheetLayoutView="75" workbookViewId="0"/>
  </sheetViews>
  <sheetFormatPr defaultColWidth="12" defaultRowHeight="12.75"/>
  <cols>
    <col min="1" max="1" width="3.42578125" style="21" customWidth="1"/>
    <col min="2" max="2" width="50.7109375" style="21" customWidth="1"/>
    <col min="3" max="3" width="2.42578125" style="69" customWidth="1"/>
    <col min="4" max="4" width="0.85546875" style="67" customWidth="1"/>
    <col min="5" max="5" width="2.42578125" style="68" customWidth="1"/>
    <col min="6" max="6" width="2.42578125" style="69" customWidth="1"/>
    <col min="7" max="7" width="0.85546875" style="67" customWidth="1"/>
    <col min="8" max="8" width="2.42578125" style="68" customWidth="1"/>
    <col min="9" max="9" width="2.42578125" style="69" customWidth="1"/>
    <col min="10" max="10" width="0.85546875" style="67" customWidth="1"/>
    <col min="11" max="11" width="2.42578125" style="68" customWidth="1"/>
    <col min="12" max="12" width="2.42578125" style="69" customWidth="1"/>
    <col min="13" max="13" width="0.85546875" style="67" customWidth="1"/>
    <col min="14" max="14" width="2.42578125" style="68" customWidth="1"/>
    <col min="15" max="15" width="2.42578125" style="21" customWidth="1"/>
    <col min="16" max="16" width="0.85546875" style="21" customWidth="1"/>
    <col min="17" max="18" width="2.42578125" style="21" customWidth="1"/>
    <col min="19" max="19" width="0.85546875" style="21" customWidth="1"/>
    <col min="20" max="20" width="2.42578125" style="21" customWidth="1"/>
    <col min="21" max="24" width="3.85546875" style="21" customWidth="1"/>
    <col min="25" max="16384" width="12" style="21"/>
  </cols>
  <sheetData>
    <row r="1" spans="1:24" ht="15" customHeight="1">
      <c r="A1" s="72"/>
      <c r="B1" s="129" t="s">
        <v>207</v>
      </c>
      <c r="C1" s="155">
        <v>1</v>
      </c>
      <c r="D1" s="150"/>
      <c r="E1" s="151"/>
      <c r="F1" s="149">
        <v>2</v>
      </c>
      <c r="G1" s="150"/>
      <c r="H1" s="151"/>
      <c r="I1" s="149">
        <v>3</v>
      </c>
      <c r="J1" s="150"/>
      <c r="K1" s="151"/>
      <c r="L1" s="149">
        <v>4</v>
      </c>
      <c r="M1" s="150"/>
      <c r="N1" s="151"/>
      <c r="O1" s="149">
        <v>5</v>
      </c>
      <c r="P1" s="150"/>
      <c r="Q1" s="151"/>
      <c r="R1" s="150">
        <v>6</v>
      </c>
      <c r="S1" s="150"/>
      <c r="T1" s="165"/>
      <c r="U1" s="161" t="s">
        <v>6</v>
      </c>
      <c r="V1" s="157" t="s">
        <v>7</v>
      </c>
      <c r="W1" s="157" t="s">
        <v>8</v>
      </c>
      <c r="X1" s="163" t="s">
        <v>9</v>
      </c>
    </row>
    <row r="2" spans="1:24" ht="15" customHeight="1" thickBot="1">
      <c r="A2" s="73"/>
      <c r="B2" s="130"/>
      <c r="C2" s="156"/>
      <c r="D2" s="153"/>
      <c r="E2" s="154"/>
      <c r="F2" s="152"/>
      <c r="G2" s="153"/>
      <c r="H2" s="154"/>
      <c r="I2" s="152"/>
      <c r="J2" s="153"/>
      <c r="K2" s="154"/>
      <c r="L2" s="152"/>
      <c r="M2" s="153"/>
      <c r="N2" s="154"/>
      <c r="O2" s="152"/>
      <c r="P2" s="153"/>
      <c r="Q2" s="154"/>
      <c r="R2" s="153"/>
      <c r="S2" s="153"/>
      <c r="T2" s="166"/>
      <c r="U2" s="162"/>
      <c r="V2" s="158"/>
      <c r="W2" s="158"/>
      <c r="X2" s="164"/>
    </row>
    <row r="3" spans="1:24" s="33" customFormat="1" ht="25.15" customHeight="1">
      <c r="A3" s="74">
        <v>1</v>
      </c>
      <c r="B3" s="159" t="s">
        <v>164</v>
      </c>
      <c r="C3" s="75"/>
      <c r="D3" s="76"/>
      <c r="E3" s="77"/>
      <c r="F3" s="78"/>
      <c r="G3" s="79" t="s">
        <v>10</v>
      </c>
      <c r="H3" s="78"/>
      <c r="I3" s="80">
        <v>3</v>
      </c>
      <c r="J3" s="79" t="s">
        <v>10</v>
      </c>
      <c r="K3" s="79">
        <v>0</v>
      </c>
      <c r="L3" s="81">
        <v>3</v>
      </c>
      <c r="M3" s="82" t="s">
        <v>10</v>
      </c>
      <c r="N3" s="83">
        <v>0</v>
      </c>
      <c r="O3" s="81">
        <v>0</v>
      </c>
      <c r="P3" s="82" t="s">
        <v>10</v>
      </c>
      <c r="Q3" s="83">
        <v>3</v>
      </c>
      <c r="R3" s="79">
        <v>3</v>
      </c>
      <c r="S3" s="79" t="s">
        <v>10</v>
      </c>
      <c r="T3" s="84">
        <v>0</v>
      </c>
      <c r="U3" s="85">
        <f>IF(C3&gt;E3,1,0)+IF(F3&gt;H3,1,0)+IF(I3&gt;K3,1,0)+IF(L3&gt;N3,1,0)+IF(O3&gt;Q3,1,0)+IF(R3&gt;T3,1,0)</f>
        <v>3</v>
      </c>
      <c r="V3" s="85">
        <f>IF(C3&lt;E3,1,0)+IF(F3&lt;H3,1,0)+IF(I3&lt;K3,1,0)+IF(L3&lt;N3,1,0)+IF(O3&lt;Q3,1,0)+IF(R3&lt;T3,1,0)</f>
        <v>1</v>
      </c>
      <c r="W3" s="86">
        <f>(U3*2)+(V3*1)</f>
        <v>7</v>
      </c>
      <c r="X3" s="168">
        <v>2</v>
      </c>
    </row>
    <row r="4" spans="1:24" s="43" customFormat="1" ht="13.15" customHeight="1">
      <c r="A4" s="87"/>
      <c r="B4" s="160"/>
      <c r="C4" s="88"/>
      <c r="D4" s="89"/>
      <c r="E4" s="89"/>
      <c r="F4" s="90">
        <v>6</v>
      </c>
      <c r="G4" s="91"/>
      <c r="H4" s="91"/>
      <c r="I4" s="90">
        <v>8</v>
      </c>
      <c r="J4" s="91"/>
      <c r="K4" s="91"/>
      <c r="L4" s="90">
        <v>11</v>
      </c>
      <c r="M4" s="91"/>
      <c r="N4" s="92"/>
      <c r="O4" s="90">
        <v>15</v>
      </c>
      <c r="P4" s="91"/>
      <c r="Q4" s="92"/>
      <c r="R4" s="93">
        <v>1</v>
      </c>
      <c r="S4" s="91"/>
      <c r="T4" s="94"/>
      <c r="U4" s="95"/>
      <c r="V4" s="95"/>
      <c r="W4" s="96"/>
      <c r="X4" s="169"/>
    </row>
    <row r="5" spans="1:24" s="33" customFormat="1" ht="25.15" customHeight="1">
      <c r="A5" s="74">
        <f>A3+1</f>
        <v>2</v>
      </c>
      <c r="B5" s="147" t="s">
        <v>155</v>
      </c>
      <c r="C5" s="97" t="str">
        <f>IF(H3="","",H3)</f>
        <v/>
      </c>
      <c r="D5" s="98" t="s">
        <v>10</v>
      </c>
      <c r="E5" s="98" t="str">
        <f>IF(F3="","",F3)</f>
        <v/>
      </c>
      <c r="F5" s="99"/>
      <c r="G5" s="76"/>
      <c r="H5" s="76"/>
      <c r="I5" s="80"/>
      <c r="J5" s="79" t="s">
        <v>10</v>
      </c>
      <c r="K5" s="79"/>
      <c r="L5" s="80"/>
      <c r="M5" s="79" t="s">
        <v>10</v>
      </c>
      <c r="N5" s="100"/>
      <c r="O5" s="80"/>
      <c r="P5" s="79" t="s">
        <v>10</v>
      </c>
      <c r="Q5" s="100"/>
      <c r="R5" s="79"/>
      <c r="S5" s="79" t="s">
        <v>10</v>
      </c>
      <c r="T5" s="84"/>
      <c r="U5" s="85">
        <f>IF(C5&gt;E5,1,0)+IF(F5&gt;H5,1,0)+IF(I5&gt;K5,1,0)+IF(L5&gt;N5,1,0)+IF(O5&gt;Q5,1,0)+IF(R5&gt;T5,1,0)</f>
        <v>0</v>
      </c>
      <c r="V5" s="85">
        <f>IF(C5&lt;E5,1,0)+IF(F5&lt;H5,1,0)+IF(I5&lt;K5,1,0)+IF(L5&lt;N5,1,0)+IF(O5&lt;Q5,1,0)+IF(R5&lt;T5,1,0)</f>
        <v>0</v>
      </c>
      <c r="W5" s="101">
        <f>(U5*2)+(V5*1)</f>
        <v>0</v>
      </c>
      <c r="X5" s="170">
        <v>6</v>
      </c>
    </row>
    <row r="6" spans="1:24" s="43" customFormat="1" ht="13.15" customHeight="1">
      <c r="A6" s="87"/>
      <c r="B6" s="148"/>
      <c r="C6" s="102"/>
      <c r="D6" s="103"/>
      <c r="E6" s="103"/>
      <c r="F6" s="88"/>
      <c r="G6" s="89"/>
      <c r="H6" s="89"/>
      <c r="I6" s="104">
        <v>12</v>
      </c>
      <c r="J6" s="91"/>
      <c r="K6" s="91"/>
      <c r="L6" s="104">
        <v>14</v>
      </c>
      <c r="M6" s="91"/>
      <c r="N6" s="92"/>
      <c r="O6" s="104">
        <v>2</v>
      </c>
      <c r="P6" s="91"/>
      <c r="Q6" s="92"/>
      <c r="R6" s="91">
        <v>7</v>
      </c>
      <c r="S6" s="91"/>
      <c r="T6" s="94"/>
      <c r="U6" s="95"/>
      <c r="V6" s="95"/>
      <c r="W6" s="96"/>
      <c r="X6" s="169"/>
    </row>
    <row r="7" spans="1:24" s="33" customFormat="1" ht="25.15" customHeight="1">
      <c r="A7" s="74">
        <f>A5+1</f>
        <v>3</v>
      </c>
      <c r="B7" s="147" t="s">
        <v>165</v>
      </c>
      <c r="C7" s="97">
        <f>IF(K3="","",K3)</f>
        <v>0</v>
      </c>
      <c r="D7" s="98" t="s">
        <v>10</v>
      </c>
      <c r="E7" s="98">
        <f>IF(I3="","",I3)</f>
        <v>3</v>
      </c>
      <c r="F7" s="105" t="str">
        <f>IF(K5="","",K5)</f>
        <v/>
      </c>
      <c r="G7" s="106" t="s">
        <v>10</v>
      </c>
      <c r="H7" s="98" t="str">
        <f>IF(I5="","",I5)</f>
        <v/>
      </c>
      <c r="I7" s="99"/>
      <c r="J7" s="76"/>
      <c r="K7" s="76"/>
      <c r="L7" s="80">
        <v>0</v>
      </c>
      <c r="M7" s="79" t="s">
        <v>10</v>
      </c>
      <c r="N7" s="100">
        <v>3</v>
      </c>
      <c r="O7" s="80">
        <v>0</v>
      </c>
      <c r="P7" s="79" t="s">
        <v>10</v>
      </c>
      <c r="Q7" s="100">
        <v>3</v>
      </c>
      <c r="R7" s="79">
        <v>3</v>
      </c>
      <c r="S7" s="79" t="s">
        <v>10</v>
      </c>
      <c r="T7" s="84">
        <v>0</v>
      </c>
      <c r="U7" s="85">
        <f>IF(C7&gt;E7,1,0)+IF(F7&gt;H7,1,0)+IF(I7&gt;K7,1,0)+IF(L7&gt;N7,1,0)+IF(O7&gt;Q7,1,0)+IF(R7&gt;T7,1,0)</f>
        <v>1</v>
      </c>
      <c r="V7" s="85">
        <f>IF(C7&lt;E7,1,0)+IF(F7&lt;H7,1,0)+IF(I7&lt;K7,1,0)+IF(L7&lt;N7,1,0)+IF(O7&lt;Q7,1,0)+IF(R7&lt;T7,1,0)</f>
        <v>3</v>
      </c>
      <c r="W7" s="101">
        <f>(U7*2)+(V7*1)</f>
        <v>5</v>
      </c>
      <c r="X7" s="170">
        <v>4</v>
      </c>
    </row>
    <row r="8" spans="1:24" s="52" customFormat="1" ht="13.15" customHeight="1">
      <c r="A8" s="87"/>
      <c r="B8" s="148"/>
      <c r="C8" s="102"/>
      <c r="D8" s="103"/>
      <c r="E8" s="103"/>
      <c r="F8" s="107"/>
      <c r="G8" s="108"/>
      <c r="H8" s="108"/>
      <c r="I8" s="88"/>
      <c r="J8" s="89"/>
      <c r="K8" s="89"/>
      <c r="L8" s="104">
        <v>3</v>
      </c>
      <c r="M8" s="91"/>
      <c r="N8" s="92"/>
      <c r="O8" s="104">
        <v>5</v>
      </c>
      <c r="P8" s="91"/>
      <c r="Q8" s="92"/>
      <c r="R8" s="91">
        <v>13</v>
      </c>
      <c r="S8" s="91"/>
      <c r="T8" s="94"/>
      <c r="U8" s="95"/>
      <c r="V8" s="95"/>
      <c r="W8" s="96"/>
      <c r="X8" s="169"/>
    </row>
    <row r="9" spans="1:24" s="33" customFormat="1" ht="25.15" customHeight="1">
      <c r="A9" s="74">
        <v>4</v>
      </c>
      <c r="B9" s="147" t="s">
        <v>166</v>
      </c>
      <c r="C9" s="105">
        <f>IF(N3="","",N3)</f>
        <v>0</v>
      </c>
      <c r="D9" s="106" t="s">
        <v>10</v>
      </c>
      <c r="E9" s="98">
        <f>IF(L3="","",L3)</f>
        <v>3</v>
      </c>
      <c r="F9" s="105" t="str">
        <f>IF(N5="","",N5)</f>
        <v/>
      </c>
      <c r="G9" s="106" t="s">
        <v>10</v>
      </c>
      <c r="H9" s="98" t="str">
        <f>IF(L5="","",L5)</f>
        <v/>
      </c>
      <c r="I9" s="105">
        <f>IF(N7="","",N7)</f>
        <v>3</v>
      </c>
      <c r="J9" s="106" t="s">
        <v>10</v>
      </c>
      <c r="K9" s="98">
        <f>IF(L7="","",L7)</f>
        <v>0</v>
      </c>
      <c r="L9" s="99"/>
      <c r="M9" s="76"/>
      <c r="N9" s="109"/>
      <c r="O9" s="80">
        <v>0</v>
      </c>
      <c r="P9" s="79" t="s">
        <v>10</v>
      </c>
      <c r="Q9" s="100">
        <v>3</v>
      </c>
      <c r="R9" s="79">
        <v>3</v>
      </c>
      <c r="S9" s="79" t="s">
        <v>10</v>
      </c>
      <c r="T9" s="84">
        <v>0</v>
      </c>
      <c r="U9" s="85">
        <f>IF(C9&gt;E9,1,0)+IF(F9&gt;H9,1,0)+IF(I9&gt;K9,1,0)+IF(L9&gt;N9,1,0)+IF(O9&gt;Q9,1,0)+IF(R9&gt;T9,1,0)</f>
        <v>2</v>
      </c>
      <c r="V9" s="85">
        <f>IF(C9&lt;E9,1,0)+IF(F9&lt;H9,1,0)+IF(I9&lt;K9,1,0)+IF(L9&lt;N9,1,0)+IF(O9&lt;Q9,1,0)+IF(R9&lt;T9,1,0)</f>
        <v>2</v>
      </c>
      <c r="W9" s="101">
        <f>(U9*2)+(V9*1)</f>
        <v>6</v>
      </c>
      <c r="X9" s="170">
        <v>3</v>
      </c>
    </row>
    <row r="10" spans="1:24" s="52" customFormat="1" ht="13.15" customHeight="1">
      <c r="A10" s="87"/>
      <c r="B10" s="148"/>
      <c r="C10" s="102"/>
      <c r="D10" s="103"/>
      <c r="E10" s="103"/>
      <c r="F10" s="107"/>
      <c r="G10" s="108"/>
      <c r="H10" s="108"/>
      <c r="I10" s="107"/>
      <c r="J10" s="108"/>
      <c r="K10" s="108"/>
      <c r="L10" s="88"/>
      <c r="M10" s="89"/>
      <c r="N10" s="110"/>
      <c r="O10" s="104">
        <v>9</v>
      </c>
      <c r="P10" s="91"/>
      <c r="Q10" s="92"/>
      <c r="R10" s="91">
        <v>4</v>
      </c>
      <c r="S10" s="91"/>
      <c r="T10" s="94"/>
      <c r="U10" s="95"/>
      <c r="V10" s="95"/>
      <c r="W10" s="96"/>
      <c r="X10" s="169"/>
    </row>
    <row r="11" spans="1:24" ht="25.35" customHeight="1">
      <c r="A11" s="74">
        <v>5</v>
      </c>
      <c r="B11" s="147" t="s">
        <v>167</v>
      </c>
      <c r="C11" s="97">
        <f>IF(Q3="","",Q3)</f>
        <v>3</v>
      </c>
      <c r="D11" s="98" t="s">
        <v>10</v>
      </c>
      <c r="E11" s="98">
        <f>IF(O3="","",O3)</f>
        <v>0</v>
      </c>
      <c r="F11" s="105" t="str">
        <f>IF(Q5="","",Q5)</f>
        <v/>
      </c>
      <c r="G11" s="106" t="s">
        <v>10</v>
      </c>
      <c r="H11" s="98" t="str">
        <f>IF(O5="","",O5)</f>
        <v/>
      </c>
      <c r="I11" s="105">
        <f>IF(Q7="","",Q7)</f>
        <v>3</v>
      </c>
      <c r="J11" s="106" t="s">
        <v>10</v>
      </c>
      <c r="K11" s="98">
        <f>IF(O7="","",O7)</f>
        <v>0</v>
      </c>
      <c r="L11" s="105">
        <f>IF(Q9="","",Q9)</f>
        <v>3</v>
      </c>
      <c r="M11" s="106" t="s">
        <v>10</v>
      </c>
      <c r="N11" s="98">
        <f>IF(O9="","",O9)</f>
        <v>0</v>
      </c>
      <c r="O11" s="99"/>
      <c r="P11" s="76"/>
      <c r="Q11" s="109"/>
      <c r="R11" s="79">
        <v>3</v>
      </c>
      <c r="S11" s="79" t="s">
        <v>10</v>
      </c>
      <c r="T11" s="84">
        <v>0</v>
      </c>
      <c r="U11" s="85">
        <f>IF(C11&gt;E11,1,0)+IF(F11&gt;H11,1,0)+IF(I11&gt;K11,1,0)+IF(L11&gt;N11,1,0)+IF(O11&gt;Q11,1,0)+IF(R11&gt;T11,1,0)</f>
        <v>4</v>
      </c>
      <c r="V11" s="85">
        <f>IF(C11&lt;E11,1,0)+IF(F11&lt;H11,1,0)+IF(I11&lt;K11,1,0)+IF(L11&lt;N11,1,0)+IF(O11&lt;Q11,1,0)+IF(R11&lt;T11,1,0)</f>
        <v>0</v>
      </c>
      <c r="W11" s="101">
        <f>(U11*2)+(V11*1)</f>
        <v>8</v>
      </c>
      <c r="X11" s="170">
        <v>1</v>
      </c>
    </row>
    <row r="12" spans="1:24" ht="12.75" customHeight="1">
      <c r="A12" s="87"/>
      <c r="B12" s="148"/>
      <c r="C12" s="102"/>
      <c r="D12" s="103"/>
      <c r="E12" s="103"/>
      <c r="F12" s="107"/>
      <c r="G12" s="108"/>
      <c r="H12" s="108"/>
      <c r="I12" s="107"/>
      <c r="J12" s="108"/>
      <c r="K12" s="108"/>
      <c r="L12" s="107"/>
      <c r="M12" s="108"/>
      <c r="N12" s="108"/>
      <c r="O12" s="88"/>
      <c r="P12" s="89"/>
      <c r="Q12" s="110"/>
      <c r="R12" s="91">
        <v>10</v>
      </c>
      <c r="S12" s="91"/>
      <c r="T12" s="94"/>
      <c r="U12" s="95"/>
      <c r="V12" s="95"/>
      <c r="W12" s="96"/>
      <c r="X12" s="169"/>
    </row>
    <row r="13" spans="1:24" ht="25.35" customHeight="1">
      <c r="A13" s="74">
        <v>6</v>
      </c>
      <c r="B13" s="147" t="s">
        <v>232</v>
      </c>
      <c r="C13" s="105">
        <f>IF(T3="","",T3)</f>
        <v>0</v>
      </c>
      <c r="D13" s="106" t="s">
        <v>10</v>
      </c>
      <c r="E13" s="98">
        <f>IF(R3="","",R3)</f>
        <v>3</v>
      </c>
      <c r="F13" s="105" t="str">
        <f>IF(T5="","",T5)</f>
        <v/>
      </c>
      <c r="G13" s="106" t="s">
        <v>10</v>
      </c>
      <c r="H13" s="98" t="str">
        <f>IF(R5="","",R5)</f>
        <v/>
      </c>
      <c r="I13" s="105">
        <f>IF(T7="","",T7)</f>
        <v>0</v>
      </c>
      <c r="J13" s="106" t="s">
        <v>10</v>
      </c>
      <c r="K13" s="98">
        <f>IF(R7="","",R7)</f>
        <v>3</v>
      </c>
      <c r="L13" s="105">
        <f>IF(T9="","",T9)</f>
        <v>0</v>
      </c>
      <c r="M13" s="106" t="s">
        <v>10</v>
      </c>
      <c r="N13" s="98">
        <f>IF(R9="","",R9)</f>
        <v>3</v>
      </c>
      <c r="O13" s="105">
        <f>IF(T11="","",T11)</f>
        <v>0</v>
      </c>
      <c r="P13" s="106" t="s">
        <v>10</v>
      </c>
      <c r="Q13" s="98">
        <f>IF(R11="","",R11)</f>
        <v>3</v>
      </c>
      <c r="R13" s="99"/>
      <c r="S13" s="76"/>
      <c r="T13" s="111"/>
      <c r="U13" s="85">
        <f>IF(C13&gt;E13,1,0)+IF(F13&gt;H13,1,0)+IF(I13&gt;K13,1,0)+IF(L13&gt;N13,1,0)+IF(O13&gt;Q13,1,0)+IF(R13&gt;T13,1,0)</f>
        <v>0</v>
      </c>
      <c r="V13" s="85">
        <f>IF(C13&lt;E13,1,0)+IF(F13&lt;H13,1,0)+IF(I13&lt;K13,1,0)+IF(L13&lt;N13,1,0)+IF(O13&lt;Q13,1,0)+IF(R13&lt;T13,1,0)</f>
        <v>4</v>
      </c>
      <c r="W13" s="101">
        <f>(U13*2)+(V13*1)</f>
        <v>4</v>
      </c>
      <c r="X13" s="170">
        <v>5</v>
      </c>
    </row>
    <row r="14" spans="1:24" ht="13.5" customHeight="1" thickBot="1">
      <c r="A14" s="112"/>
      <c r="B14" s="167"/>
      <c r="C14" s="113"/>
      <c r="D14" s="114"/>
      <c r="E14" s="114"/>
      <c r="F14" s="113"/>
      <c r="G14" s="114"/>
      <c r="H14" s="114"/>
      <c r="I14" s="113"/>
      <c r="J14" s="114"/>
      <c r="K14" s="114"/>
      <c r="L14" s="113"/>
      <c r="M14" s="114"/>
      <c r="N14" s="114"/>
      <c r="O14" s="113"/>
      <c r="P14" s="114"/>
      <c r="Q14" s="114"/>
      <c r="R14" s="115"/>
      <c r="S14" s="116"/>
      <c r="T14" s="117"/>
      <c r="U14" s="118"/>
      <c r="V14" s="118"/>
      <c r="W14" s="119"/>
      <c r="X14" s="171"/>
    </row>
    <row r="17" spans="1:5" ht="20.100000000000001" customHeight="1">
      <c r="A17" s="64"/>
      <c r="B17" s="65" t="s">
        <v>11</v>
      </c>
      <c r="C17" s="66"/>
    </row>
    <row r="18" spans="1:5" ht="24.95" customHeight="1">
      <c r="A18" s="64" t="s">
        <v>12</v>
      </c>
      <c r="B18" s="70" t="str">
        <f>IF($X$3=1,$B$3,IF($X$5=1,$B$5,IF($X$7=1,$B$7,IF($X$9=1,$B$9,IF(X11=1,B11,IF(X13=1,B13,""))))))</f>
        <v>Klaus David (W)</v>
      </c>
      <c r="C18" s="66"/>
      <c r="E18" s="71"/>
    </row>
    <row r="19" spans="1:5" ht="24.95" customHeight="1">
      <c r="A19" s="64" t="s">
        <v>13</v>
      </c>
      <c r="B19" s="70" t="str">
        <f>IF($X$3=2,$B$3,IF($X$5=2,$B$5,IF($X$7=2,$B$7,IF($X$9=2,$B$9,IF(X11=2,B11,IF(X13=2,B13,""))))))</f>
        <v>Levenko Andrej (S)</v>
      </c>
      <c r="C19" s="66"/>
      <c r="E19" s="71"/>
    </row>
    <row r="20" spans="1:5" ht="24.95" customHeight="1">
      <c r="A20" s="64" t="s">
        <v>14</v>
      </c>
      <c r="B20" s="70" t="str">
        <f>IF($X$3=3,$B$3,IF($X$5=3,$B$5,IF($X$7=3,$B$7,IF($X$9=3,$B$9,IF(X11=3,B11,IF(X13=3,B13,""))))))</f>
        <v>Schöppich Mathias (NÖ)</v>
      </c>
      <c r="C20" s="66"/>
      <c r="E20" s="71"/>
    </row>
    <row r="21" spans="1:5" ht="24.95" customHeight="1">
      <c r="A21" s="64" t="s">
        <v>15</v>
      </c>
      <c r="B21" s="70" t="str">
        <f>IF($X$3=4,$B$3,IF($X$5=4,$B$5,IF($X$7=4,$B$7,IF($X$9=4,$B$9,IF(X11=4,B11,IF(X13=4,B13,""))))))</f>
        <v>Erhart Mathias (V)</v>
      </c>
      <c r="C21" s="66"/>
      <c r="E21" s="71"/>
    </row>
    <row r="22" spans="1:5" ht="24.95" customHeight="1">
      <c r="A22" s="64" t="s">
        <v>92</v>
      </c>
      <c r="B22" s="70" t="str">
        <f>IF($X$3=5,$B$3,IF($X$5=5,$B$5,IF($X$7=5,$B$7,IF($X$9=5,$B$9,IF(X11=5,B11,IF(X13=5,B13,""))))))</f>
        <v>Eichhorn Alexander (S)</v>
      </c>
      <c r="C22" s="66"/>
      <c r="E22" s="71"/>
    </row>
    <row r="23" spans="1:5" ht="24.95" customHeight="1">
      <c r="A23" s="64" t="s">
        <v>93</v>
      </c>
      <c r="B23" s="70" t="str">
        <f>IF($X$3=6,$B$3,IF($X$5=6,$B$5,IF($X$7=6,$B$7,IF($X$9=6,$B$9,IF(X11=6,B11,IF(X13=6,B13,""))))))</f>
        <v>SPIELFREI</v>
      </c>
      <c r="C23" s="66"/>
      <c r="E23" s="71"/>
    </row>
  </sheetData>
  <mergeCells count="23">
    <mergeCell ref="B11:B12"/>
    <mergeCell ref="L1:N2"/>
    <mergeCell ref="O1:Q2"/>
    <mergeCell ref="B1:B2"/>
    <mergeCell ref="C1:E2"/>
    <mergeCell ref="F1:H2"/>
    <mergeCell ref="I1:K2"/>
    <mergeCell ref="W1:W2"/>
    <mergeCell ref="B3:B4"/>
    <mergeCell ref="B5:B6"/>
    <mergeCell ref="B7:B8"/>
    <mergeCell ref="U1:U2"/>
    <mergeCell ref="B9:B10"/>
    <mergeCell ref="X1:X2"/>
    <mergeCell ref="R1:T2"/>
    <mergeCell ref="B13:B14"/>
    <mergeCell ref="X3:X4"/>
    <mergeCell ref="X5:X6"/>
    <mergeCell ref="X7:X8"/>
    <mergeCell ref="X9:X10"/>
    <mergeCell ref="X11:X12"/>
    <mergeCell ref="X13:X14"/>
    <mergeCell ref="V1:V2"/>
  </mergeCells>
  <phoneticPr fontId="0" type="noConversion"/>
  <printOptions horizontalCentered="1" verticalCentered="1" gridLinesSet="0"/>
  <pageMargins left="0.78740157480314965" right="0.78740157480314965" top="0.78740157480314965" bottom="0.78740157480314965" header="0.51181102362204722" footer="0.51181102362204722"/>
  <pageSetup paperSize="9" fitToHeight="0" orientation="landscape" horizontalDpi="4294967293" verticalDpi="4294967292" r:id="rId1"/>
  <headerFooter alignWithMargins="0"/>
  <colBreaks count="2" manualBreakCount="2">
    <brk id="65535" max="1048575" man="1"/>
    <brk id="65535" max="1048575" man="1"/>
  </colBreaks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8F3C98-1602-414C-9706-623782156C0F}">
  <dimension ref="A1:G67"/>
  <sheetViews>
    <sheetView showGridLines="0" zoomScaleNormal="100" workbookViewId="0"/>
  </sheetViews>
  <sheetFormatPr defaultColWidth="12" defaultRowHeight="14.25"/>
  <cols>
    <col min="1" max="1" width="3.42578125" style="13" customWidth="1"/>
    <col min="2" max="7" width="19.7109375" style="2" customWidth="1"/>
    <col min="8" max="8" width="3.42578125" style="2" customWidth="1"/>
    <col min="9" max="16384" width="12" style="2"/>
  </cols>
  <sheetData>
    <row r="1" spans="1:6" ht="15" customHeight="1">
      <c r="A1" s="1" t="s">
        <v>136</v>
      </c>
    </row>
    <row r="2" spans="1:6" ht="15" customHeight="1">
      <c r="A2" s="1" t="s">
        <v>137</v>
      </c>
      <c r="E2" s="3" t="s">
        <v>0</v>
      </c>
      <c r="F2" s="4" t="s">
        <v>83</v>
      </c>
    </row>
    <row r="3" spans="1:6" ht="12" customHeight="1">
      <c r="A3" s="5"/>
    </row>
    <row r="4" spans="1:6" ht="16.149999999999999" customHeight="1">
      <c r="A4" s="6">
        <v>1</v>
      </c>
    </row>
    <row r="5" spans="1:6" ht="16.149999999999999" customHeight="1">
      <c r="A5" s="6"/>
      <c r="B5" s="7"/>
      <c r="C5" s="2" t="s">
        <v>84</v>
      </c>
    </row>
    <row r="6" spans="1:6" ht="16.149999999999999" customHeight="1">
      <c r="A6" s="6">
        <v>2</v>
      </c>
      <c r="B6" s="8"/>
      <c r="C6" s="7"/>
    </row>
    <row r="7" spans="1:6" ht="16.149999999999999" customHeight="1">
      <c r="A7" s="6"/>
      <c r="B7" s="9"/>
      <c r="C7" s="8"/>
      <c r="D7" s="2" t="s">
        <v>84</v>
      </c>
    </row>
    <row r="8" spans="1:6" ht="16.149999999999999" customHeight="1">
      <c r="A8" s="6">
        <v>3</v>
      </c>
      <c r="C8" s="8"/>
      <c r="D8" s="7"/>
    </row>
    <row r="9" spans="1:6" ht="16.149999999999999" customHeight="1">
      <c r="A9" s="6"/>
      <c r="B9" s="7"/>
      <c r="C9" s="10" t="s">
        <v>239</v>
      </c>
      <c r="D9" s="8"/>
    </row>
    <row r="10" spans="1:6" ht="16.149999999999999" customHeight="1">
      <c r="A10" s="6">
        <v>4</v>
      </c>
      <c r="B10" s="8"/>
      <c r="C10" s="9"/>
      <c r="D10" s="8"/>
    </row>
    <row r="11" spans="1:6" ht="16.149999999999999" customHeight="1">
      <c r="A11" s="6"/>
      <c r="B11" s="9"/>
      <c r="D11" s="8"/>
      <c r="E11" s="2" t="s">
        <v>84</v>
      </c>
    </row>
    <row r="12" spans="1:6" ht="16.149999999999999" customHeight="1">
      <c r="A12" s="6">
        <v>5</v>
      </c>
      <c r="D12" s="8"/>
      <c r="E12" s="7"/>
    </row>
    <row r="13" spans="1:6" ht="16.149999999999999" customHeight="1">
      <c r="A13" s="6"/>
      <c r="B13" s="7"/>
      <c r="C13" s="2" t="s">
        <v>167</v>
      </c>
      <c r="D13" s="8"/>
      <c r="E13" s="8"/>
    </row>
    <row r="14" spans="1:6" ht="16.149999999999999" customHeight="1">
      <c r="A14" s="6">
        <v>6</v>
      </c>
      <c r="B14" s="8"/>
      <c r="C14" s="7"/>
      <c r="D14" s="8"/>
      <c r="E14" s="8"/>
    </row>
    <row r="15" spans="1:6" ht="16.149999999999999" customHeight="1">
      <c r="A15" s="6"/>
      <c r="B15" s="9"/>
      <c r="C15" s="8"/>
      <c r="D15" s="2" t="s">
        <v>167</v>
      </c>
      <c r="E15" s="8"/>
    </row>
    <row r="16" spans="1:6" ht="16.149999999999999" customHeight="1">
      <c r="A16" s="6">
        <v>7</v>
      </c>
      <c r="C16" s="8"/>
      <c r="D16" s="9"/>
      <c r="E16" s="8"/>
    </row>
    <row r="17" spans="1:6" ht="16.149999999999999" customHeight="1">
      <c r="A17" s="6"/>
      <c r="B17" s="7"/>
      <c r="C17" s="10" t="s">
        <v>213</v>
      </c>
      <c r="E17" s="8"/>
    </row>
    <row r="18" spans="1:6" ht="16.149999999999999" customHeight="1">
      <c r="A18" s="6">
        <v>8</v>
      </c>
      <c r="B18" s="8"/>
      <c r="C18" s="9"/>
      <c r="E18" s="8"/>
    </row>
    <row r="19" spans="1:6" ht="16.149999999999999" customHeight="1">
      <c r="A19" s="6"/>
      <c r="B19" s="9"/>
      <c r="E19" s="8"/>
      <c r="F19" s="2" t="s">
        <v>84</v>
      </c>
    </row>
    <row r="20" spans="1:6" ht="16.149999999999999" customHeight="1">
      <c r="A20" s="6">
        <v>9</v>
      </c>
      <c r="E20" s="8"/>
      <c r="F20" s="7"/>
    </row>
    <row r="21" spans="1:6" ht="16.149999999999999" customHeight="1">
      <c r="A21" s="6"/>
      <c r="B21" s="7"/>
      <c r="C21" s="2" t="s">
        <v>234</v>
      </c>
      <c r="E21" s="8"/>
      <c r="F21" s="8"/>
    </row>
    <row r="22" spans="1:6" ht="16.149999999999999" customHeight="1">
      <c r="A22" s="6">
        <v>10</v>
      </c>
      <c r="B22" s="8"/>
      <c r="C22" s="7"/>
      <c r="E22" s="8"/>
      <c r="F22" s="8"/>
    </row>
    <row r="23" spans="1:6" ht="16.149999999999999" customHeight="1">
      <c r="A23" s="6"/>
      <c r="B23" s="9"/>
      <c r="C23" s="8"/>
      <c r="D23" s="2" t="s">
        <v>234</v>
      </c>
      <c r="E23" s="8"/>
      <c r="F23" s="8"/>
    </row>
    <row r="24" spans="1:6" ht="16.149999999999999" customHeight="1">
      <c r="A24" s="6">
        <v>11</v>
      </c>
      <c r="C24" s="8"/>
      <c r="D24" s="7"/>
      <c r="E24" s="8"/>
      <c r="F24" s="8"/>
    </row>
    <row r="25" spans="1:6" ht="16.149999999999999" customHeight="1">
      <c r="A25" s="6"/>
      <c r="B25" s="7"/>
      <c r="C25" s="8" t="s">
        <v>158</v>
      </c>
      <c r="D25" s="8"/>
      <c r="E25" s="8"/>
      <c r="F25" s="8"/>
    </row>
    <row r="26" spans="1:6" ht="16.149999999999999" customHeight="1">
      <c r="A26" s="6">
        <v>12</v>
      </c>
      <c r="B26" s="10"/>
      <c r="C26" s="9"/>
      <c r="D26" s="8"/>
      <c r="E26" s="8"/>
      <c r="F26" s="8"/>
    </row>
    <row r="27" spans="1:6" ht="16.149999999999999" customHeight="1">
      <c r="A27" s="6"/>
      <c r="B27" s="9"/>
      <c r="D27" s="8"/>
      <c r="E27" s="10" t="s">
        <v>85</v>
      </c>
      <c r="F27" s="8"/>
    </row>
    <row r="28" spans="1:6" ht="16.149999999999999" customHeight="1">
      <c r="A28" s="6">
        <v>13</v>
      </c>
      <c r="D28" s="8"/>
      <c r="E28" s="9"/>
      <c r="F28" s="8"/>
    </row>
    <row r="29" spans="1:6" ht="16.149999999999999" customHeight="1">
      <c r="A29" s="6"/>
      <c r="B29" s="7"/>
      <c r="C29" s="2" t="s">
        <v>240</v>
      </c>
      <c r="D29" s="8"/>
      <c r="F29" s="8"/>
    </row>
    <row r="30" spans="1:6" ht="16.149999999999999" customHeight="1">
      <c r="A30" s="6">
        <v>14</v>
      </c>
      <c r="B30" s="8"/>
      <c r="C30" s="7"/>
      <c r="D30" s="8"/>
      <c r="F30" s="8"/>
    </row>
    <row r="31" spans="1:6" ht="16.149999999999999" customHeight="1">
      <c r="A31" s="6"/>
      <c r="B31" s="9"/>
      <c r="C31" s="8"/>
      <c r="D31" s="8"/>
      <c r="F31" s="8"/>
    </row>
    <row r="32" spans="1:6" ht="16.149999999999999" customHeight="1">
      <c r="A32" s="6">
        <v>15</v>
      </c>
      <c r="C32" s="8"/>
      <c r="D32" s="10" t="s">
        <v>85</v>
      </c>
      <c r="F32" s="8"/>
    </row>
    <row r="33" spans="1:7" ht="16.149999999999999" customHeight="1">
      <c r="A33" s="6"/>
      <c r="B33" s="7"/>
      <c r="C33" s="10" t="s">
        <v>85</v>
      </c>
      <c r="F33" s="8"/>
    </row>
    <row r="34" spans="1:7" ht="16.149999999999999" customHeight="1">
      <c r="A34" s="6">
        <v>16</v>
      </c>
      <c r="B34" s="8"/>
      <c r="C34" s="9"/>
      <c r="F34" s="8"/>
    </row>
    <row r="35" spans="1:7" ht="16.149999999999999" customHeight="1" thickBot="1">
      <c r="A35" s="6"/>
      <c r="B35" s="9"/>
      <c r="F35" s="8"/>
      <c r="G35" s="2" t="s">
        <v>84</v>
      </c>
    </row>
    <row r="36" spans="1:7" ht="16.149999999999999" customHeight="1" thickTop="1">
      <c r="A36" s="6">
        <v>17</v>
      </c>
      <c r="F36" s="8"/>
      <c r="G36" s="11"/>
    </row>
    <row r="37" spans="1:7" ht="16.149999999999999" customHeight="1">
      <c r="A37" s="6"/>
      <c r="B37" s="7"/>
      <c r="C37" s="2" t="s">
        <v>86</v>
      </c>
      <c r="F37" s="8"/>
      <c r="G37" s="12"/>
    </row>
    <row r="38" spans="1:7" ht="16.149999999999999" customHeight="1">
      <c r="A38" s="6">
        <v>18</v>
      </c>
      <c r="B38" s="8"/>
      <c r="C38" s="7"/>
      <c r="F38" s="8"/>
      <c r="G38" s="12"/>
    </row>
    <row r="39" spans="1:7" ht="16.149999999999999" customHeight="1">
      <c r="A39" s="6"/>
      <c r="B39" s="9"/>
      <c r="C39" s="8"/>
      <c r="D39" s="2" t="s">
        <v>86</v>
      </c>
      <c r="F39" s="8"/>
      <c r="G39" s="12"/>
    </row>
    <row r="40" spans="1:7" ht="16.149999999999999" customHeight="1">
      <c r="A40" s="6">
        <v>19</v>
      </c>
      <c r="C40" s="8"/>
      <c r="D40" s="7"/>
      <c r="F40" s="8"/>
      <c r="G40" s="12"/>
    </row>
    <row r="41" spans="1:7" ht="16.149999999999999" customHeight="1">
      <c r="A41" s="6"/>
      <c r="B41" s="7"/>
      <c r="C41" s="10" t="s">
        <v>241</v>
      </c>
      <c r="D41" s="8"/>
      <c r="F41" s="8"/>
      <c r="G41" s="12"/>
    </row>
    <row r="42" spans="1:7" ht="16.149999999999999" customHeight="1">
      <c r="A42" s="6">
        <v>20</v>
      </c>
      <c r="B42" s="8"/>
      <c r="C42" s="9"/>
      <c r="D42" s="8"/>
      <c r="F42" s="8"/>
      <c r="G42" s="12"/>
    </row>
    <row r="43" spans="1:7" ht="16.149999999999999" customHeight="1">
      <c r="A43" s="6"/>
      <c r="B43" s="9"/>
      <c r="D43" s="8"/>
      <c r="E43" s="2" t="s">
        <v>163</v>
      </c>
      <c r="F43" s="8"/>
      <c r="G43" s="12"/>
    </row>
    <row r="44" spans="1:7" ht="16.149999999999999" customHeight="1">
      <c r="A44" s="6">
        <v>21</v>
      </c>
      <c r="D44" s="8"/>
      <c r="E44" s="7"/>
      <c r="F44" s="8"/>
      <c r="G44" s="12"/>
    </row>
    <row r="45" spans="1:7" ht="16.149999999999999" customHeight="1">
      <c r="A45" s="6"/>
      <c r="B45" s="7"/>
      <c r="C45" s="2" t="s">
        <v>163</v>
      </c>
      <c r="D45" s="8"/>
      <c r="E45" s="8"/>
      <c r="F45" s="8"/>
      <c r="G45" s="12"/>
    </row>
    <row r="46" spans="1:7" ht="16.149999999999999" customHeight="1">
      <c r="A46" s="6">
        <v>22</v>
      </c>
      <c r="B46" s="10"/>
      <c r="C46" s="7"/>
      <c r="D46" s="8"/>
      <c r="E46" s="8"/>
      <c r="F46" s="8"/>
      <c r="G46" s="12"/>
    </row>
    <row r="47" spans="1:7" ht="16.149999999999999" customHeight="1">
      <c r="A47" s="6"/>
      <c r="B47" s="9"/>
      <c r="C47" s="8"/>
      <c r="D47" s="2" t="s">
        <v>163</v>
      </c>
      <c r="E47" s="8"/>
      <c r="F47" s="8"/>
      <c r="G47" s="12"/>
    </row>
    <row r="48" spans="1:7" ht="16.149999999999999" customHeight="1">
      <c r="A48" s="6">
        <v>23</v>
      </c>
      <c r="C48" s="8"/>
      <c r="D48" s="9"/>
      <c r="E48" s="8"/>
      <c r="F48" s="8"/>
      <c r="G48" s="12"/>
    </row>
    <row r="49" spans="1:7" ht="16.149999999999999" customHeight="1">
      <c r="A49" s="6"/>
      <c r="B49" s="7"/>
      <c r="C49" s="10" t="s">
        <v>164</v>
      </c>
      <c r="E49" s="8"/>
      <c r="F49" s="8"/>
      <c r="G49" s="12"/>
    </row>
    <row r="50" spans="1:7" ht="16.149999999999999" customHeight="1">
      <c r="A50" s="6">
        <v>24</v>
      </c>
      <c r="B50" s="8"/>
      <c r="C50" s="9"/>
      <c r="E50" s="8"/>
      <c r="F50" s="8"/>
      <c r="G50" s="12"/>
    </row>
    <row r="51" spans="1:7" ht="16.149999999999999" customHeight="1">
      <c r="A51" s="6"/>
      <c r="B51" s="9"/>
      <c r="E51" s="8"/>
      <c r="F51" s="2" t="s">
        <v>163</v>
      </c>
      <c r="G51" s="12"/>
    </row>
    <row r="52" spans="1:7" ht="16.149999999999999" customHeight="1">
      <c r="A52" s="6">
        <v>25</v>
      </c>
      <c r="E52" s="8"/>
      <c r="F52" s="9"/>
      <c r="G52" s="12"/>
    </row>
    <row r="53" spans="1:7" ht="16.149999999999999" customHeight="1">
      <c r="A53" s="6"/>
      <c r="B53" s="7"/>
      <c r="C53" s="2" t="s">
        <v>242</v>
      </c>
      <c r="E53" s="8"/>
      <c r="G53" s="12"/>
    </row>
    <row r="54" spans="1:7" ht="16.149999999999999" customHeight="1">
      <c r="A54" s="6">
        <v>26</v>
      </c>
      <c r="B54" s="8"/>
      <c r="C54" s="7"/>
      <c r="E54" s="8"/>
      <c r="G54" s="12"/>
    </row>
    <row r="55" spans="1:7" ht="16.149999999999999" customHeight="1">
      <c r="A55" s="6"/>
      <c r="B55" s="9"/>
      <c r="C55" s="8"/>
      <c r="D55" s="8" t="s">
        <v>151</v>
      </c>
      <c r="E55" s="8"/>
      <c r="G55" s="12"/>
    </row>
    <row r="56" spans="1:7" ht="16.149999999999999" customHeight="1">
      <c r="A56" s="6">
        <v>27</v>
      </c>
      <c r="C56" s="8"/>
      <c r="D56" s="7"/>
      <c r="E56" s="8"/>
      <c r="G56" s="12"/>
    </row>
    <row r="57" spans="1:7" ht="16.149999999999999" customHeight="1">
      <c r="A57" s="6"/>
      <c r="B57" s="7"/>
      <c r="C57" s="8" t="s">
        <v>151</v>
      </c>
      <c r="D57" s="8"/>
      <c r="E57" s="8"/>
      <c r="G57" s="12"/>
    </row>
    <row r="58" spans="1:7" ht="16.149999999999999" customHeight="1">
      <c r="A58" s="6">
        <v>28</v>
      </c>
      <c r="B58" s="10"/>
      <c r="C58" s="9"/>
      <c r="D58" s="8"/>
      <c r="E58" s="8"/>
      <c r="G58" s="12"/>
    </row>
    <row r="59" spans="1:7" ht="16.149999999999999" customHeight="1">
      <c r="A59" s="6"/>
      <c r="B59" s="9"/>
      <c r="D59" s="8"/>
      <c r="E59" s="8" t="s">
        <v>151</v>
      </c>
      <c r="G59" s="12"/>
    </row>
    <row r="60" spans="1:7" ht="16.149999999999999" customHeight="1">
      <c r="A60" s="6">
        <v>29</v>
      </c>
      <c r="D60" s="8"/>
      <c r="E60" s="9"/>
      <c r="G60" s="12"/>
    </row>
    <row r="61" spans="1:7" ht="16.149999999999999" customHeight="1">
      <c r="A61" s="6"/>
      <c r="B61" s="7"/>
      <c r="C61" s="2" t="s">
        <v>153</v>
      </c>
      <c r="D61" s="8"/>
      <c r="G61" s="12"/>
    </row>
    <row r="62" spans="1:7" ht="16.149999999999999" customHeight="1">
      <c r="A62" s="6">
        <v>30</v>
      </c>
      <c r="B62" s="8"/>
      <c r="C62" s="7"/>
      <c r="D62" s="8"/>
      <c r="G62" s="12"/>
    </row>
    <row r="63" spans="1:7" ht="16.149999999999999" customHeight="1">
      <c r="A63" s="6"/>
      <c r="B63" s="9"/>
      <c r="C63" s="8"/>
      <c r="D63" s="121" t="s">
        <v>153</v>
      </c>
      <c r="G63" s="12"/>
    </row>
    <row r="64" spans="1:7" ht="16.149999999999999" customHeight="1">
      <c r="A64" s="6">
        <v>31</v>
      </c>
      <c r="C64" s="8"/>
      <c r="D64" s="9"/>
      <c r="G64" s="12"/>
    </row>
    <row r="65" spans="1:7" ht="16.149999999999999" customHeight="1">
      <c r="A65" s="6"/>
      <c r="B65" s="7"/>
      <c r="C65" s="10" t="s">
        <v>87</v>
      </c>
      <c r="G65" s="12"/>
    </row>
    <row r="66" spans="1:7" ht="16.149999999999999" customHeight="1">
      <c r="A66" s="6">
        <v>32</v>
      </c>
      <c r="B66" s="8"/>
      <c r="C66" s="9"/>
      <c r="G66" s="12"/>
    </row>
    <row r="67" spans="1:7" ht="11.1" customHeight="1">
      <c r="B67" s="9"/>
      <c r="C67" s="12"/>
      <c r="D67" s="12"/>
      <c r="E67" s="12"/>
      <c r="G67" s="12"/>
    </row>
  </sheetData>
  <phoneticPr fontId="2" type="noConversion"/>
  <printOptions horizontalCentered="1" verticalCentered="1" gridLinesSet="0"/>
  <pageMargins left="0.51181102362204722" right="0.51181102362204722" top="0.39370078740157483" bottom="0.39370078740157483" header="0.51181102362204722" footer="0.51181102362204722"/>
  <pageSetup paperSize="9" scale="73" orientation="portrait" horizontalDpi="4294967294" verticalDpi="4294967292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4D86F5-447B-4B18-9BAE-CDAE33A1D9EB}">
  <sheetPr codeName="Tabelle22">
    <tabColor indexed="55"/>
  </sheetPr>
  <dimension ref="A1:R19"/>
  <sheetViews>
    <sheetView showGridLines="0" defaultGridColor="0" colorId="8" zoomScaleNormal="100" zoomScaleSheetLayoutView="75" workbookViewId="0"/>
  </sheetViews>
  <sheetFormatPr defaultColWidth="12" defaultRowHeight="12.75"/>
  <cols>
    <col min="1" max="1" width="2.28515625" style="21" customWidth="1"/>
    <col min="2" max="2" width="50.7109375" style="21" customWidth="1"/>
    <col min="3" max="3" width="2.42578125" style="69" customWidth="1"/>
    <col min="4" max="4" width="0.85546875" style="67" customWidth="1"/>
    <col min="5" max="5" width="2.42578125" style="68" customWidth="1"/>
    <col min="6" max="6" width="2.42578125" style="69" customWidth="1"/>
    <col min="7" max="7" width="0.85546875" style="67" customWidth="1"/>
    <col min="8" max="8" width="2.42578125" style="68" customWidth="1"/>
    <col min="9" max="9" width="2.42578125" style="69" customWidth="1"/>
    <col min="10" max="10" width="0.85546875" style="67" customWidth="1"/>
    <col min="11" max="11" width="2.42578125" style="68" customWidth="1"/>
    <col min="12" max="12" width="2.42578125" style="69" customWidth="1"/>
    <col min="13" max="13" width="0.85546875" style="67" customWidth="1"/>
    <col min="14" max="14" width="2.42578125" style="68" customWidth="1"/>
    <col min="15" max="17" width="3.85546875" style="21" customWidth="1"/>
    <col min="18" max="18" width="4.28515625" style="21" customWidth="1"/>
    <col min="19" max="16384" width="12" style="21"/>
  </cols>
  <sheetData>
    <row r="1" spans="1:18" ht="15" customHeight="1">
      <c r="A1" s="20"/>
      <c r="B1" s="129" t="s">
        <v>169</v>
      </c>
      <c r="C1" s="131">
        <v>1</v>
      </c>
      <c r="D1" s="132"/>
      <c r="E1" s="133"/>
      <c r="F1" s="137">
        <v>2</v>
      </c>
      <c r="G1" s="132"/>
      <c r="H1" s="133"/>
      <c r="I1" s="137">
        <v>3</v>
      </c>
      <c r="J1" s="132"/>
      <c r="K1" s="133"/>
      <c r="L1" s="137">
        <v>4</v>
      </c>
      <c r="M1" s="132"/>
      <c r="N1" s="172"/>
      <c r="O1" s="123" t="s">
        <v>6</v>
      </c>
      <c r="P1" s="125" t="s">
        <v>7</v>
      </c>
      <c r="Q1" s="125" t="s">
        <v>8</v>
      </c>
      <c r="R1" s="127" t="s">
        <v>9</v>
      </c>
    </row>
    <row r="2" spans="1:18" ht="15" customHeight="1" thickBot="1">
      <c r="A2" s="22"/>
      <c r="B2" s="130"/>
      <c r="C2" s="134"/>
      <c r="D2" s="135"/>
      <c r="E2" s="136"/>
      <c r="F2" s="138"/>
      <c r="G2" s="135"/>
      <c r="H2" s="136"/>
      <c r="I2" s="138"/>
      <c r="J2" s="135"/>
      <c r="K2" s="136"/>
      <c r="L2" s="138"/>
      <c r="M2" s="135"/>
      <c r="N2" s="173"/>
      <c r="O2" s="124"/>
      <c r="P2" s="126"/>
      <c r="Q2" s="126"/>
      <c r="R2" s="128"/>
    </row>
    <row r="3" spans="1:18" s="33" customFormat="1" ht="25.15" customHeight="1">
      <c r="A3" s="23">
        <v>1</v>
      </c>
      <c r="B3" s="143" t="s">
        <v>173</v>
      </c>
      <c r="C3" s="24"/>
      <c r="D3" s="25"/>
      <c r="E3" s="26"/>
      <c r="F3" s="27">
        <v>3</v>
      </c>
      <c r="G3" s="28" t="s">
        <v>10</v>
      </c>
      <c r="H3" s="27">
        <v>2</v>
      </c>
      <c r="I3" s="29">
        <v>3</v>
      </c>
      <c r="J3" s="28" t="s">
        <v>10</v>
      </c>
      <c r="K3" s="28">
        <v>1</v>
      </c>
      <c r="L3" s="29">
        <v>3</v>
      </c>
      <c r="M3" s="28" t="s">
        <v>10</v>
      </c>
      <c r="N3" s="30">
        <v>0</v>
      </c>
      <c r="O3" s="31">
        <f>IF(C3&gt;E3,1,0)+IF(F3&gt;H3,1,0)+IF(I3&gt;K3,1,0)+IF(L3&gt;N3,1,0)</f>
        <v>3</v>
      </c>
      <c r="P3" s="31">
        <f>IF(C3&lt;E3,1,0)+IF(F3&lt;H3,1,0)+IF(I3&lt;K3,1,0)+IF(L3&lt;N3,1,0)</f>
        <v>0</v>
      </c>
      <c r="Q3" s="32">
        <f>(O3*2)+(P3*1)</f>
        <v>6</v>
      </c>
      <c r="R3" s="139">
        <v>1</v>
      </c>
    </row>
    <row r="4" spans="1:18" s="43" customFormat="1" ht="13.15" customHeight="1">
      <c r="A4" s="34"/>
      <c r="B4" s="144"/>
      <c r="C4" s="35"/>
      <c r="D4" s="36"/>
      <c r="E4" s="36"/>
      <c r="F4" s="37">
        <v>1</v>
      </c>
      <c r="G4" s="38"/>
      <c r="H4" s="38"/>
      <c r="I4" s="39">
        <v>3</v>
      </c>
      <c r="J4" s="38"/>
      <c r="K4" s="38"/>
      <c r="L4" s="39">
        <v>5</v>
      </c>
      <c r="M4" s="38"/>
      <c r="N4" s="40"/>
      <c r="O4" s="41"/>
      <c r="P4" s="41"/>
      <c r="Q4" s="42"/>
      <c r="R4" s="140"/>
    </row>
    <row r="5" spans="1:18" s="33" customFormat="1" ht="25.15" customHeight="1">
      <c r="A5" s="23">
        <f>A3+1</f>
        <v>2</v>
      </c>
      <c r="B5" s="145" t="s">
        <v>174</v>
      </c>
      <c r="C5" s="44">
        <f>IF(H3="","",H3)</f>
        <v>2</v>
      </c>
      <c r="D5" s="45" t="s">
        <v>10</v>
      </c>
      <c r="E5" s="45">
        <f>IF(F3="","",F3)</f>
        <v>3</v>
      </c>
      <c r="F5" s="46"/>
      <c r="G5" s="25"/>
      <c r="H5" s="25"/>
      <c r="I5" s="29">
        <v>3</v>
      </c>
      <c r="J5" s="28" t="s">
        <v>10</v>
      </c>
      <c r="K5" s="28">
        <v>1</v>
      </c>
      <c r="L5" s="29">
        <v>3</v>
      </c>
      <c r="M5" s="28" t="s">
        <v>10</v>
      </c>
      <c r="N5" s="30">
        <v>0</v>
      </c>
      <c r="O5" s="31">
        <f>IF(C5&gt;E5,1,0)+IF(F5&gt;H5,1,0)+IF(I5&gt;K5,1,0)+IF(L5&gt;N5,1,0)</f>
        <v>2</v>
      </c>
      <c r="P5" s="31">
        <f>IF(C5&lt;E5,1,0)+IF(F5&lt;H5,1,0)+IF(I5&lt;K5,1,0)+IF(L5&lt;N5,1,0)</f>
        <v>1</v>
      </c>
      <c r="Q5" s="47">
        <f>(O5*2)+(P5*1)</f>
        <v>5</v>
      </c>
      <c r="R5" s="141">
        <v>2</v>
      </c>
    </row>
    <row r="6" spans="1:18" s="43" customFormat="1" ht="13.15" customHeight="1">
      <c r="A6" s="34"/>
      <c r="B6" s="144"/>
      <c r="C6" s="48"/>
      <c r="D6" s="49"/>
      <c r="E6" s="49"/>
      <c r="F6" s="35"/>
      <c r="G6" s="36"/>
      <c r="H6" s="36"/>
      <c r="I6" s="39">
        <v>6</v>
      </c>
      <c r="J6" s="38"/>
      <c r="K6" s="38"/>
      <c r="L6" s="39">
        <v>4</v>
      </c>
      <c r="M6" s="38"/>
      <c r="N6" s="40"/>
      <c r="O6" s="41"/>
      <c r="P6" s="41"/>
      <c r="Q6" s="42"/>
      <c r="R6" s="140"/>
    </row>
    <row r="7" spans="1:18" s="33" customFormat="1" ht="25.15" customHeight="1">
      <c r="A7" s="23">
        <f>A5+1</f>
        <v>3</v>
      </c>
      <c r="B7" s="145" t="s">
        <v>214</v>
      </c>
      <c r="C7" s="44">
        <f>IF(K3="","",K3)</f>
        <v>1</v>
      </c>
      <c r="D7" s="45" t="s">
        <v>10</v>
      </c>
      <c r="E7" s="45">
        <f>IF(I3="","",I3)</f>
        <v>3</v>
      </c>
      <c r="F7" s="50">
        <f>IF(K5="","",K5)</f>
        <v>1</v>
      </c>
      <c r="G7" s="51" t="s">
        <v>10</v>
      </c>
      <c r="H7" s="45">
        <f>IF(I5="","",I5)</f>
        <v>3</v>
      </c>
      <c r="I7" s="46"/>
      <c r="J7" s="25"/>
      <c r="K7" s="25"/>
      <c r="L7" s="29">
        <v>3</v>
      </c>
      <c r="M7" s="28" t="s">
        <v>10</v>
      </c>
      <c r="N7" s="30">
        <v>0</v>
      </c>
      <c r="O7" s="31">
        <f>IF(C7&gt;E7,1,0)+IF(F7&gt;H7,1,0)+IF(I7&gt;K7,1,0)+IF(L7&gt;N7,1,0)</f>
        <v>1</v>
      </c>
      <c r="P7" s="31">
        <f>IF(C7&lt;E7,1,0)+IF(F7&lt;H7,1,0)+IF(I7&lt;K7,1,0)+IF(L7&lt;N7,1,0)</f>
        <v>2</v>
      </c>
      <c r="Q7" s="47">
        <f>(O7*2)+(P7*1)</f>
        <v>4</v>
      </c>
      <c r="R7" s="141">
        <v>3</v>
      </c>
    </row>
    <row r="8" spans="1:18" s="52" customFormat="1" ht="13.15" customHeight="1">
      <c r="A8" s="34"/>
      <c r="B8" s="144"/>
      <c r="C8" s="48"/>
      <c r="D8" s="49"/>
      <c r="E8" s="49"/>
      <c r="F8" s="39"/>
      <c r="G8" s="38"/>
      <c r="H8" s="38"/>
      <c r="I8" s="35"/>
      <c r="J8" s="36"/>
      <c r="K8" s="36"/>
      <c r="L8" s="39">
        <v>2</v>
      </c>
      <c r="M8" s="38"/>
      <c r="N8" s="40"/>
      <c r="O8" s="41"/>
      <c r="P8" s="41"/>
      <c r="Q8" s="42"/>
      <c r="R8" s="140"/>
    </row>
    <row r="9" spans="1:18" s="33" customFormat="1" ht="25.15" customHeight="1">
      <c r="A9" s="23">
        <f>A7+1</f>
        <v>4</v>
      </c>
      <c r="B9" s="145" t="s">
        <v>175</v>
      </c>
      <c r="C9" s="45">
        <f>IF(N3="","",N3)</f>
        <v>0</v>
      </c>
      <c r="D9" s="45" t="s">
        <v>10</v>
      </c>
      <c r="E9" s="45">
        <f>IF(L3="","",L3)</f>
        <v>3</v>
      </c>
      <c r="F9" s="50">
        <f>IF(N5="","",N5)</f>
        <v>0</v>
      </c>
      <c r="G9" s="51" t="s">
        <v>10</v>
      </c>
      <c r="H9" s="45">
        <f>IF(L5="","",L5)</f>
        <v>3</v>
      </c>
      <c r="I9" s="50">
        <f>IF(N7="","",N7)</f>
        <v>0</v>
      </c>
      <c r="J9" s="51" t="s">
        <v>10</v>
      </c>
      <c r="K9" s="45">
        <f>IF(L7="","",L7)</f>
        <v>3</v>
      </c>
      <c r="L9" s="46"/>
      <c r="M9" s="25"/>
      <c r="N9" s="53"/>
      <c r="O9" s="31">
        <f>IF(C9&gt;E9,1,0)+IF(F9&gt;H9,1,0)+IF(I9&gt;K9,1,0)+IF(L9&gt;N9,1,0)</f>
        <v>0</v>
      </c>
      <c r="P9" s="31">
        <f>IF(C9&lt;E9,1,0)+IF(F9&lt;H9,1,0)+IF(I9&lt;K9,1,0)+IF(L9&lt;N9,1,0)</f>
        <v>3</v>
      </c>
      <c r="Q9" s="31">
        <f>(O9*2)+(P9*1)</f>
        <v>3</v>
      </c>
      <c r="R9" s="141">
        <v>4</v>
      </c>
    </row>
    <row r="10" spans="1:18" s="52" customFormat="1" ht="13.15" customHeight="1" thickBot="1">
      <c r="A10" s="54"/>
      <c r="B10" s="146"/>
      <c r="C10" s="55"/>
      <c r="D10" s="56"/>
      <c r="E10" s="56"/>
      <c r="F10" s="57"/>
      <c r="G10" s="58"/>
      <c r="H10" s="58"/>
      <c r="I10" s="57"/>
      <c r="J10" s="58"/>
      <c r="K10" s="58"/>
      <c r="L10" s="59"/>
      <c r="M10" s="60"/>
      <c r="N10" s="61"/>
      <c r="O10" s="62"/>
      <c r="P10" s="62"/>
      <c r="Q10" s="63"/>
      <c r="R10" s="142"/>
    </row>
    <row r="15" spans="1:18" ht="20.100000000000001" customHeight="1">
      <c r="A15" s="64"/>
      <c r="B15" s="65" t="s">
        <v>11</v>
      </c>
      <c r="C15" s="66"/>
    </row>
    <row r="16" spans="1:18" ht="24.95" customHeight="1">
      <c r="A16" s="64" t="s">
        <v>12</v>
      </c>
      <c r="B16" s="70" t="str">
        <f>IF($R$3=1,$B$3,IF($R$5=1,$B$5,IF($R$7=1,$B$7,IF($R$9=1,$B$9,""))))</f>
        <v>Sandberger Valerie (OÖ)</v>
      </c>
      <c r="C16" s="66"/>
      <c r="E16" s="71"/>
    </row>
    <row r="17" spans="1:5" ht="24.95" customHeight="1">
      <c r="A17" s="64" t="s">
        <v>13</v>
      </c>
      <c r="B17" s="70" t="str">
        <f>IF($R$3=2,$B$3,IF($R$5=2,$B$5,IF($R$7=2,$B$7,IF($R$9=2,$B$9,""))))</f>
        <v>Eberharter Julia (T)</v>
      </c>
      <c r="C17" s="66"/>
      <c r="E17" s="71"/>
    </row>
    <row r="18" spans="1:5" ht="24.95" customHeight="1">
      <c r="A18" s="64" t="s">
        <v>14</v>
      </c>
      <c r="B18" s="70" t="str">
        <f>IF($R$3=3,$B$3,IF($R$5=3,$B$5,IF($R$7=3,$B$7,IF($R$9=3,$B$9,""))))</f>
        <v>Halbrainer Melanie (K)</v>
      </c>
      <c r="C18" s="66"/>
      <c r="E18" s="71"/>
    </row>
    <row r="19" spans="1:5" ht="24.95" customHeight="1">
      <c r="A19" s="64" t="s">
        <v>15</v>
      </c>
      <c r="B19" s="70" t="str">
        <f>IF($R$3=4,$B$3,IF($R$5=4,$B$5,IF($R$7=4,$B$7,IF($R$9=4,$B$9,""))))</f>
        <v>Szuumousky Anna Lena (NÖ)</v>
      </c>
      <c r="C19" s="66"/>
      <c r="E19" s="71"/>
    </row>
  </sheetData>
  <mergeCells count="17">
    <mergeCell ref="R9:R10"/>
    <mergeCell ref="B3:B4"/>
    <mergeCell ref="B5:B6"/>
    <mergeCell ref="B7:B8"/>
    <mergeCell ref="B9:B10"/>
    <mergeCell ref="P1:P2"/>
    <mergeCell ref="R1:R2"/>
    <mergeCell ref="Q1:Q2"/>
    <mergeCell ref="R3:R4"/>
    <mergeCell ref="R5:R6"/>
    <mergeCell ref="R7:R8"/>
    <mergeCell ref="B1:B2"/>
    <mergeCell ref="C1:E2"/>
    <mergeCell ref="F1:H2"/>
    <mergeCell ref="I1:K2"/>
    <mergeCell ref="L1:N2"/>
    <mergeCell ref="O1:O2"/>
  </mergeCells>
  <phoneticPr fontId="0" type="noConversion"/>
  <printOptions horizontalCentered="1" verticalCentered="1" gridLinesSet="0"/>
  <pageMargins left="0.78740157480314965" right="0.78740157480314965" top="0.78740157480314965" bottom="0.78740157480314965" header="0.51181102362204722" footer="0.51181102362204722"/>
  <pageSetup paperSize="9" fitToHeight="0" orientation="landscape" horizontalDpi="4294967294" verticalDpi="4294967292" r:id="rId1"/>
  <headerFooter alignWithMargins="0"/>
  <colBreaks count="2" manualBreakCount="2">
    <brk id="65535" max="1048575" man="1"/>
    <brk id="65535" max="1048575" man="1"/>
  </colBreaks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460F1D-66C9-4340-992F-A1AA8F29F207}">
  <sheetPr codeName="Tabelle23">
    <tabColor indexed="55"/>
  </sheetPr>
  <dimension ref="A1:R19"/>
  <sheetViews>
    <sheetView showGridLines="0" defaultGridColor="0" colorId="8" zoomScaleNormal="100" zoomScaleSheetLayoutView="75" workbookViewId="0"/>
  </sheetViews>
  <sheetFormatPr defaultColWidth="12" defaultRowHeight="12.75"/>
  <cols>
    <col min="1" max="1" width="2.28515625" style="21" customWidth="1"/>
    <col min="2" max="2" width="50.7109375" style="21" customWidth="1"/>
    <col min="3" max="3" width="2.42578125" style="69" customWidth="1"/>
    <col min="4" max="4" width="0.85546875" style="67" customWidth="1"/>
    <col min="5" max="5" width="2.42578125" style="68" customWidth="1"/>
    <col min="6" max="6" width="2.42578125" style="69" customWidth="1"/>
    <col min="7" max="7" width="0.85546875" style="67" customWidth="1"/>
    <col min="8" max="8" width="2.42578125" style="68" customWidth="1"/>
    <col min="9" max="9" width="2.42578125" style="69" customWidth="1"/>
    <col min="10" max="10" width="0.85546875" style="67" customWidth="1"/>
    <col min="11" max="11" width="2.42578125" style="68" customWidth="1"/>
    <col min="12" max="12" width="2.42578125" style="69" customWidth="1"/>
    <col min="13" max="13" width="0.85546875" style="67" customWidth="1"/>
    <col min="14" max="14" width="2.42578125" style="68" customWidth="1"/>
    <col min="15" max="17" width="3.85546875" style="21" customWidth="1"/>
    <col min="18" max="18" width="4.28515625" style="21" customWidth="1"/>
    <col min="19" max="16384" width="12" style="21"/>
  </cols>
  <sheetData>
    <row r="1" spans="1:18" ht="15" customHeight="1">
      <c r="A1" s="20"/>
      <c r="B1" s="129" t="s">
        <v>172</v>
      </c>
      <c r="C1" s="131">
        <v>1</v>
      </c>
      <c r="D1" s="132"/>
      <c r="E1" s="133"/>
      <c r="F1" s="137">
        <v>2</v>
      </c>
      <c r="G1" s="132"/>
      <c r="H1" s="133"/>
      <c r="I1" s="137">
        <v>3</v>
      </c>
      <c r="J1" s="132"/>
      <c r="K1" s="133"/>
      <c r="L1" s="137">
        <v>4</v>
      </c>
      <c r="M1" s="132"/>
      <c r="N1" s="172"/>
      <c r="O1" s="123" t="s">
        <v>6</v>
      </c>
      <c r="P1" s="125" t="s">
        <v>7</v>
      </c>
      <c r="Q1" s="125" t="s">
        <v>8</v>
      </c>
      <c r="R1" s="127" t="s">
        <v>9</v>
      </c>
    </row>
    <row r="2" spans="1:18" ht="15" customHeight="1" thickBot="1">
      <c r="A2" s="22"/>
      <c r="B2" s="130"/>
      <c r="C2" s="134"/>
      <c r="D2" s="135"/>
      <c r="E2" s="136"/>
      <c r="F2" s="138"/>
      <c r="G2" s="135"/>
      <c r="H2" s="136"/>
      <c r="I2" s="138"/>
      <c r="J2" s="135"/>
      <c r="K2" s="136"/>
      <c r="L2" s="138"/>
      <c r="M2" s="135"/>
      <c r="N2" s="173"/>
      <c r="O2" s="124"/>
      <c r="P2" s="126"/>
      <c r="Q2" s="126"/>
      <c r="R2" s="128"/>
    </row>
    <row r="3" spans="1:18" s="33" customFormat="1" ht="25.15" customHeight="1">
      <c r="A3" s="23">
        <v>1</v>
      </c>
      <c r="B3" s="143" t="s">
        <v>176</v>
      </c>
      <c r="C3" s="24"/>
      <c r="D3" s="25"/>
      <c r="E3" s="26"/>
      <c r="F3" s="27">
        <v>0</v>
      </c>
      <c r="G3" s="28" t="s">
        <v>10</v>
      </c>
      <c r="H3" s="27">
        <v>3</v>
      </c>
      <c r="I3" s="29">
        <v>3</v>
      </c>
      <c r="J3" s="28" t="s">
        <v>10</v>
      </c>
      <c r="K3" s="28">
        <v>0</v>
      </c>
      <c r="L3" s="29">
        <v>2</v>
      </c>
      <c r="M3" s="28" t="s">
        <v>10</v>
      </c>
      <c r="N3" s="30">
        <v>3</v>
      </c>
      <c r="O3" s="31">
        <f>IF(C3&gt;E3,1,0)+IF(F3&gt;H3,1,0)+IF(I3&gt;K3,1,0)+IF(L3&gt;N3,1,0)</f>
        <v>1</v>
      </c>
      <c r="P3" s="31">
        <f>IF(C3&lt;E3,1,0)+IF(F3&lt;H3,1,0)+IF(I3&lt;K3,1,0)+IF(L3&lt;N3,1,0)</f>
        <v>2</v>
      </c>
      <c r="Q3" s="32">
        <f>(O3*2)+(P3*1)</f>
        <v>4</v>
      </c>
      <c r="R3" s="139">
        <v>2</v>
      </c>
    </row>
    <row r="4" spans="1:18" s="43" customFormat="1" ht="13.15" customHeight="1">
      <c r="A4" s="34"/>
      <c r="B4" s="144"/>
      <c r="C4" s="35"/>
      <c r="D4" s="36"/>
      <c r="E4" s="36"/>
      <c r="F4" s="37">
        <v>1</v>
      </c>
      <c r="G4" s="38"/>
      <c r="H4" s="38"/>
      <c r="I4" s="39">
        <v>3</v>
      </c>
      <c r="J4" s="38"/>
      <c r="K4" s="38"/>
      <c r="L4" s="39">
        <v>5</v>
      </c>
      <c r="M4" s="38"/>
      <c r="N4" s="40"/>
      <c r="O4" s="41"/>
      <c r="P4" s="41"/>
      <c r="Q4" s="42"/>
      <c r="R4" s="140"/>
    </row>
    <row r="5" spans="1:18" s="33" customFormat="1" ht="25.15" customHeight="1">
      <c r="A5" s="23">
        <f>A3+1</f>
        <v>2</v>
      </c>
      <c r="B5" s="145" t="s">
        <v>177</v>
      </c>
      <c r="C5" s="44">
        <f>IF(H3="","",H3)</f>
        <v>3</v>
      </c>
      <c r="D5" s="45" t="s">
        <v>10</v>
      </c>
      <c r="E5" s="45">
        <f>IF(F3="","",F3)</f>
        <v>0</v>
      </c>
      <c r="F5" s="46"/>
      <c r="G5" s="25"/>
      <c r="H5" s="25"/>
      <c r="I5" s="29">
        <v>3</v>
      </c>
      <c r="J5" s="28" t="s">
        <v>10</v>
      </c>
      <c r="K5" s="28">
        <v>0</v>
      </c>
      <c r="L5" s="29">
        <v>3</v>
      </c>
      <c r="M5" s="28" t="s">
        <v>10</v>
      </c>
      <c r="N5" s="30">
        <v>0</v>
      </c>
      <c r="O5" s="31">
        <f>IF(C5&gt;E5,1,0)+IF(F5&gt;H5,1,0)+IF(I5&gt;K5,1,0)+IF(L5&gt;N5,1,0)</f>
        <v>3</v>
      </c>
      <c r="P5" s="31">
        <f>IF(C5&lt;E5,1,0)+IF(F5&lt;H5,1,0)+IF(I5&lt;K5,1,0)+IF(L5&lt;N5,1,0)</f>
        <v>0</v>
      </c>
      <c r="Q5" s="47">
        <f>(O5*2)+(P5*1)</f>
        <v>6</v>
      </c>
      <c r="R5" s="141">
        <v>1</v>
      </c>
    </row>
    <row r="6" spans="1:18" s="43" customFormat="1" ht="13.15" customHeight="1">
      <c r="A6" s="34"/>
      <c r="B6" s="144"/>
      <c r="C6" s="48"/>
      <c r="D6" s="49"/>
      <c r="E6" s="49"/>
      <c r="F6" s="35"/>
      <c r="G6" s="36"/>
      <c r="H6" s="36"/>
      <c r="I6" s="39">
        <v>6</v>
      </c>
      <c r="J6" s="38"/>
      <c r="K6" s="38"/>
      <c r="L6" s="39">
        <v>4</v>
      </c>
      <c r="M6" s="38"/>
      <c r="N6" s="40"/>
      <c r="O6" s="41"/>
      <c r="P6" s="41"/>
      <c r="Q6" s="42"/>
      <c r="R6" s="140"/>
    </row>
    <row r="7" spans="1:18" s="33" customFormat="1" ht="25.15" customHeight="1">
      <c r="A7" s="23">
        <f>A5+1</f>
        <v>3</v>
      </c>
      <c r="B7" s="145" t="s">
        <v>231</v>
      </c>
      <c r="C7" s="44">
        <f>IF(K3="","",K3)</f>
        <v>0</v>
      </c>
      <c r="D7" s="45" t="s">
        <v>10</v>
      </c>
      <c r="E7" s="45">
        <f>IF(I3="","",I3)</f>
        <v>3</v>
      </c>
      <c r="F7" s="50">
        <f>IF(K5="","",K5)</f>
        <v>0</v>
      </c>
      <c r="G7" s="51" t="s">
        <v>10</v>
      </c>
      <c r="H7" s="45">
        <f>IF(I5="","",I5)</f>
        <v>3</v>
      </c>
      <c r="I7" s="46"/>
      <c r="J7" s="25"/>
      <c r="K7" s="25"/>
      <c r="L7" s="29">
        <v>3</v>
      </c>
      <c r="M7" s="28" t="s">
        <v>10</v>
      </c>
      <c r="N7" s="30">
        <v>1</v>
      </c>
      <c r="O7" s="31">
        <f>IF(C7&gt;E7,1,0)+IF(F7&gt;H7,1,0)+IF(I7&gt;K7,1,0)+IF(L7&gt;N7,1,0)</f>
        <v>1</v>
      </c>
      <c r="P7" s="31">
        <f>IF(C7&lt;E7,1,0)+IF(F7&lt;H7,1,0)+IF(I7&lt;K7,1,0)+IF(L7&lt;N7,1,0)</f>
        <v>2</v>
      </c>
      <c r="Q7" s="47">
        <f>(O7*2)+(P7*1)</f>
        <v>4</v>
      </c>
      <c r="R7" s="141">
        <v>4</v>
      </c>
    </row>
    <row r="8" spans="1:18" s="52" customFormat="1" ht="13.15" customHeight="1">
      <c r="A8" s="34"/>
      <c r="B8" s="144"/>
      <c r="C8" s="48"/>
      <c r="D8" s="49"/>
      <c r="E8" s="49"/>
      <c r="F8" s="39"/>
      <c r="G8" s="38"/>
      <c r="H8" s="38"/>
      <c r="I8" s="35"/>
      <c r="J8" s="36"/>
      <c r="K8" s="36"/>
      <c r="L8" s="39">
        <v>2</v>
      </c>
      <c r="M8" s="38"/>
      <c r="N8" s="40"/>
      <c r="O8" s="41"/>
      <c r="P8" s="41"/>
      <c r="Q8" s="42"/>
      <c r="R8" s="140"/>
    </row>
    <row r="9" spans="1:18" s="33" customFormat="1" ht="25.15" customHeight="1">
      <c r="A9" s="23">
        <f>A7+1</f>
        <v>4</v>
      </c>
      <c r="B9" s="145" t="s">
        <v>178</v>
      </c>
      <c r="C9" s="45">
        <f>IF(N3="","",N3)</f>
        <v>3</v>
      </c>
      <c r="D9" s="45" t="s">
        <v>10</v>
      </c>
      <c r="E9" s="45">
        <f>IF(L3="","",L3)</f>
        <v>2</v>
      </c>
      <c r="F9" s="50">
        <f>IF(N5="","",N5)</f>
        <v>0</v>
      </c>
      <c r="G9" s="51" t="s">
        <v>10</v>
      </c>
      <c r="H9" s="45">
        <f>IF(L5="","",L5)</f>
        <v>3</v>
      </c>
      <c r="I9" s="50">
        <f>IF(N7="","",N7)</f>
        <v>1</v>
      </c>
      <c r="J9" s="51" t="s">
        <v>10</v>
      </c>
      <c r="K9" s="45">
        <f>IF(L7="","",L7)</f>
        <v>3</v>
      </c>
      <c r="L9" s="46"/>
      <c r="M9" s="25"/>
      <c r="N9" s="53"/>
      <c r="O9" s="31">
        <f>IF(C9&gt;E9,1,0)+IF(F9&gt;H9,1,0)+IF(I9&gt;K9,1,0)+IF(L9&gt;N9,1,0)</f>
        <v>1</v>
      </c>
      <c r="P9" s="31">
        <f>IF(C9&lt;E9,1,0)+IF(F9&lt;H9,1,0)+IF(I9&lt;K9,1,0)+IF(L9&lt;N9,1,0)</f>
        <v>2</v>
      </c>
      <c r="Q9" s="31">
        <f>(O9*2)+(P9*1)</f>
        <v>4</v>
      </c>
      <c r="R9" s="141">
        <v>3</v>
      </c>
    </row>
    <row r="10" spans="1:18" s="52" customFormat="1" ht="13.15" customHeight="1" thickBot="1">
      <c r="A10" s="54"/>
      <c r="B10" s="146"/>
      <c r="C10" s="55"/>
      <c r="D10" s="56"/>
      <c r="E10" s="56"/>
      <c r="F10" s="57"/>
      <c r="G10" s="58"/>
      <c r="H10" s="58"/>
      <c r="I10" s="57"/>
      <c r="J10" s="58"/>
      <c r="K10" s="58"/>
      <c r="L10" s="59"/>
      <c r="M10" s="60"/>
      <c r="N10" s="61"/>
      <c r="O10" s="62"/>
      <c r="P10" s="62"/>
      <c r="Q10" s="63"/>
      <c r="R10" s="142"/>
    </row>
    <row r="15" spans="1:18" ht="20.100000000000001" customHeight="1">
      <c r="A15" s="64"/>
      <c r="B15" s="65" t="s">
        <v>11</v>
      </c>
      <c r="C15" s="66"/>
    </row>
    <row r="16" spans="1:18" ht="24.95" customHeight="1">
      <c r="A16" s="64" t="s">
        <v>12</v>
      </c>
      <c r="B16" s="70" t="str">
        <f>IF($R$3=1,$B$3,IF($R$5=1,$B$5,IF($R$7=1,$B$7,IF($R$9=1,$B$9,""))))</f>
        <v>Mayrhuber Laura (W)</v>
      </c>
      <c r="C16" s="66"/>
      <c r="E16" s="71"/>
    </row>
    <row r="17" spans="1:5" ht="24.95" customHeight="1">
      <c r="A17" s="64" t="s">
        <v>13</v>
      </c>
      <c r="B17" s="70" t="str">
        <f>IF($R$3=2,$B$3,IF($R$5=2,$B$5,IF($R$7=2,$B$7,IF($R$9=2,$B$9,""))))</f>
        <v>Sulzbacher Theresa (ST)</v>
      </c>
      <c r="C17" s="66"/>
      <c r="E17" s="71"/>
    </row>
    <row r="18" spans="1:5" ht="24.95" customHeight="1">
      <c r="A18" s="64" t="s">
        <v>14</v>
      </c>
      <c r="B18" s="70" t="str">
        <f>IF($R$3=3,$B$3,IF($R$5=3,$B$5,IF($R$7=3,$B$7,IF($R$9=3,$B$9,""))))</f>
        <v>Firmkranz Alena (NÖ)</v>
      </c>
      <c r="C18" s="66"/>
      <c r="E18" s="71"/>
    </row>
    <row r="19" spans="1:5" ht="24.95" customHeight="1">
      <c r="A19" s="64" t="s">
        <v>15</v>
      </c>
      <c r="B19" s="70" t="str">
        <f>IF($R$3=4,$B$3,IF($R$5=4,$B$5,IF($R$7=4,$B$7,IF($R$9=4,$B$9,""))))</f>
        <v>Autengruber Melanie (V)</v>
      </c>
      <c r="C19" s="66"/>
      <c r="E19" s="71"/>
    </row>
  </sheetData>
  <mergeCells count="17">
    <mergeCell ref="L1:N2"/>
    <mergeCell ref="O1:O2"/>
    <mergeCell ref="P1:P2"/>
    <mergeCell ref="R1:R2"/>
    <mergeCell ref="Q1:Q2"/>
    <mergeCell ref="B1:B2"/>
    <mergeCell ref="C1:E2"/>
    <mergeCell ref="F1:H2"/>
    <mergeCell ref="I1:K2"/>
    <mergeCell ref="B3:B4"/>
    <mergeCell ref="B5:B6"/>
    <mergeCell ref="B7:B8"/>
    <mergeCell ref="B9:B10"/>
    <mergeCell ref="R3:R4"/>
    <mergeCell ref="R5:R6"/>
    <mergeCell ref="R7:R8"/>
    <mergeCell ref="R9:R10"/>
  </mergeCells>
  <phoneticPr fontId="0" type="noConversion"/>
  <printOptions horizontalCentered="1" verticalCentered="1" gridLinesSet="0"/>
  <pageMargins left="0.78740157480314965" right="0.78740157480314965" top="0.78740157480314965" bottom="0.78740157480314965" header="0.51181102362204722" footer="0.51181102362204722"/>
  <pageSetup paperSize="9" fitToHeight="0" orientation="landscape" horizontalDpi="4294967294" verticalDpi="4294967292" r:id="rId1"/>
  <headerFooter alignWithMargins="0"/>
  <colBreaks count="2" manualBreakCount="2">
    <brk id="65535" max="1048575" man="1"/>
    <brk id="65535" max="1048575" man="1"/>
  </colBreaks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379623-0D03-4F6D-ABBF-F794DAD346A9}">
  <sheetPr codeName="Tabelle25">
    <tabColor indexed="55"/>
  </sheetPr>
  <dimension ref="A1:R19"/>
  <sheetViews>
    <sheetView showGridLines="0" defaultGridColor="0" colorId="8" zoomScaleNormal="100" zoomScaleSheetLayoutView="75" workbookViewId="0"/>
  </sheetViews>
  <sheetFormatPr defaultColWidth="12" defaultRowHeight="12.75"/>
  <cols>
    <col min="1" max="1" width="2.28515625" style="21" customWidth="1"/>
    <col min="2" max="2" width="50.7109375" style="21" customWidth="1"/>
    <col min="3" max="3" width="2.42578125" style="69" customWidth="1"/>
    <col min="4" max="4" width="0.85546875" style="67" customWidth="1"/>
    <col min="5" max="5" width="2.42578125" style="68" customWidth="1"/>
    <col min="6" max="6" width="2.42578125" style="69" customWidth="1"/>
    <col min="7" max="7" width="0.85546875" style="67" customWidth="1"/>
    <col min="8" max="8" width="2.42578125" style="68" customWidth="1"/>
    <col min="9" max="9" width="2.42578125" style="69" customWidth="1"/>
    <col min="10" max="10" width="0.85546875" style="67" customWidth="1"/>
    <col min="11" max="11" width="2.42578125" style="68" customWidth="1"/>
    <col min="12" max="12" width="2.42578125" style="69" customWidth="1"/>
    <col min="13" max="13" width="0.85546875" style="67" customWidth="1"/>
    <col min="14" max="14" width="2.42578125" style="68" customWidth="1"/>
    <col min="15" max="17" width="3.85546875" style="21" customWidth="1"/>
    <col min="18" max="18" width="4.28515625" style="21" customWidth="1"/>
    <col min="19" max="16384" width="12" style="21"/>
  </cols>
  <sheetData>
    <row r="1" spans="1:18" ht="15" customHeight="1">
      <c r="A1" s="20"/>
      <c r="B1" s="129" t="s">
        <v>171</v>
      </c>
      <c r="C1" s="131">
        <v>1</v>
      </c>
      <c r="D1" s="132"/>
      <c r="E1" s="133"/>
      <c r="F1" s="137">
        <v>2</v>
      </c>
      <c r="G1" s="132"/>
      <c r="H1" s="133"/>
      <c r="I1" s="137">
        <v>3</v>
      </c>
      <c r="J1" s="132"/>
      <c r="K1" s="133"/>
      <c r="L1" s="137">
        <v>4</v>
      </c>
      <c r="M1" s="132"/>
      <c r="N1" s="172"/>
      <c r="O1" s="123" t="s">
        <v>6</v>
      </c>
      <c r="P1" s="125" t="s">
        <v>7</v>
      </c>
      <c r="Q1" s="125" t="s">
        <v>8</v>
      </c>
      <c r="R1" s="127" t="s">
        <v>9</v>
      </c>
    </row>
    <row r="2" spans="1:18" ht="15" customHeight="1" thickBot="1">
      <c r="A2" s="22"/>
      <c r="B2" s="130"/>
      <c r="C2" s="134"/>
      <c r="D2" s="135"/>
      <c r="E2" s="136"/>
      <c r="F2" s="138"/>
      <c r="G2" s="135"/>
      <c r="H2" s="136"/>
      <c r="I2" s="138"/>
      <c r="J2" s="135"/>
      <c r="K2" s="136"/>
      <c r="L2" s="138"/>
      <c r="M2" s="135"/>
      <c r="N2" s="173"/>
      <c r="O2" s="124"/>
      <c r="P2" s="126"/>
      <c r="Q2" s="126"/>
      <c r="R2" s="128"/>
    </row>
    <row r="3" spans="1:18" s="33" customFormat="1" ht="25.15" customHeight="1">
      <c r="A3" s="23">
        <v>1</v>
      </c>
      <c r="B3" s="143" t="s">
        <v>179</v>
      </c>
      <c r="C3" s="24"/>
      <c r="D3" s="25"/>
      <c r="E3" s="26"/>
      <c r="F3" s="27">
        <v>3</v>
      </c>
      <c r="G3" s="28" t="s">
        <v>10</v>
      </c>
      <c r="H3" s="27">
        <v>0</v>
      </c>
      <c r="I3" s="29">
        <v>3</v>
      </c>
      <c r="J3" s="28" t="s">
        <v>10</v>
      </c>
      <c r="K3" s="28">
        <v>0</v>
      </c>
      <c r="L3" s="29">
        <v>3</v>
      </c>
      <c r="M3" s="28" t="s">
        <v>10</v>
      </c>
      <c r="N3" s="30">
        <v>0</v>
      </c>
      <c r="O3" s="31">
        <f>IF(C3&gt;E3,1,0)+IF(F3&gt;H3,1,0)+IF(I3&gt;K3,1,0)+IF(L3&gt;N3,1,0)</f>
        <v>3</v>
      </c>
      <c r="P3" s="31">
        <f>IF(C3&lt;E3,1,0)+IF(F3&lt;H3,1,0)+IF(I3&lt;K3,1,0)+IF(L3&lt;N3,1,0)</f>
        <v>0</v>
      </c>
      <c r="Q3" s="32">
        <f>(O3*2)+(P3*1)</f>
        <v>6</v>
      </c>
      <c r="R3" s="139">
        <v>1</v>
      </c>
    </row>
    <row r="4" spans="1:18" s="43" customFormat="1" ht="13.15" customHeight="1">
      <c r="A4" s="34"/>
      <c r="B4" s="144"/>
      <c r="C4" s="35"/>
      <c r="D4" s="36"/>
      <c r="E4" s="36"/>
      <c r="F4" s="37">
        <v>1</v>
      </c>
      <c r="G4" s="38"/>
      <c r="H4" s="38"/>
      <c r="I4" s="39">
        <v>3</v>
      </c>
      <c r="J4" s="38"/>
      <c r="K4" s="38"/>
      <c r="L4" s="39">
        <v>5</v>
      </c>
      <c r="M4" s="38"/>
      <c r="N4" s="40"/>
      <c r="O4" s="41"/>
      <c r="P4" s="41"/>
      <c r="Q4" s="42"/>
      <c r="R4" s="140"/>
    </row>
    <row r="5" spans="1:18" s="33" customFormat="1" ht="25.15" customHeight="1">
      <c r="A5" s="23">
        <f>A3+1</f>
        <v>2</v>
      </c>
      <c r="B5" s="145" t="s">
        <v>180</v>
      </c>
      <c r="C5" s="44">
        <f>IF(H3="","",H3)</f>
        <v>0</v>
      </c>
      <c r="D5" s="45" t="s">
        <v>10</v>
      </c>
      <c r="E5" s="45">
        <f>IF(F3="","",F3)</f>
        <v>3</v>
      </c>
      <c r="F5" s="46"/>
      <c r="G5" s="25"/>
      <c r="H5" s="25"/>
      <c r="I5" s="29">
        <v>3</v>
      </c>
      <c r="J5" s="28" t="s">
        <v>10</v>
      </c>
      <c r="K5" s="28">
        <v>1</v>
      </c>
      <c r="L5" s="29">
        <v>3</v>
      </c>
      <c r="M5" s="28" t="s">
        <v>10</v>
      </c>
      <c r="N5" s="30">
        <v>0</v>
      </c>
      <c r="O5" s="31">
        <f>IF(C5&gt;E5,1,0)+IF(F5&gt;H5,1,0)+IF(I5&gt;K5,1,0)+IF(L5&gt;N5,1,0)</f>
        <v>2</v>
      </c>
      <c r="P5" s="31">
        <f>IF(C5&lt;E5,1,0)+IF(F5&lt;H5,1,0)+IF(I5&lt;K5,1,0)+IF(L5&lt;N5,1,0)</f>
        <v>1</v>
      </c>
      <c r="Q5" s="47">
        <f>(O5*2)+(P5*1)</f>
        <v>5</v>
      </c>
      <c r="R5" s="141">
        <v>2</v>
      </c>
    </row>
    <row r="6" spans="1:18" s="43" customFormat="1" ht="13.15" customHeight="1">
      <c r="A6" s="34"/>
      <c r="B6" s="144"/>
      <c r="C6" s="48"/>
      <c r="D6" s="49"/>
      <c r="E6" s="49"/>
      <c r="F6" s="35"/>
      <c r="G6" s="36"/>
      <c r="H6" s="36"/>
      <c r="I6" s="39">
        <v>6</v>
      </c>
      <c r="J6" s="38"/>
      <c r="K6" s="38"/>
      <c r="L6" s="39">
        <v>4</v>
      </c>
      <c r="M6" s="38"/>
      <c r="N6" s="40"/>
      <c r="O6" s="41"/>
      <c r="P6" s="41"/>
      <c r="Q6" s="42"/>
      <c r="R6" s="140"/>
    </row>
    <row r="7" spans="1:18" s="33" customFormat="1" ht="25.15" customHeight="1">
      <c r="A7" s="23">
        <f>A5+1</f>
        <v>3</v>
      </c>
      <c r="B7" s="145" t="s">
        <v>181</v>
      </c>
      <c r="C7" s="44">
        <f>IF(K3="","",K3)</f>
        <v>0</v>
      </c>
      <c r="D7" s="45" t="s">
        <v>10</v>
      </c>
      <c r="E7" s="45">
        <f>IF(I3="","",I3)</f>
        <v>3</v>
      </c>
      <c r="F7" s="50">
        <f>IF(K5="","",K5)</f>
        <v>1</v>
      </c>
      <c r="G7" s="51" t="s">
        <v>10</v>
      </c>
      <c r="H7" s="45">
        <f>IF(I5="","",I5)</f>
        <v>3</v>
      </c>
      <c r="I7" s="46"/>
      <c r="J7" s="25"/>
      <c r="K7" s="25"/>
      <c r="L7" s="29">
        <v>3</v>
      </c>
      <c r="M7" s="28" t="s">
        <v>10</v>
      </c>
      <c r="N7" s="30">
        <v>0</v>
      </c>
      <c r="O7" s="31">
        <f>IF(C7&gt;E7,1,0)+IF(F7&gt;H7,1,0)+IF(I7&gt;K7,1,0)+IF(L7&gt;N7,1,0)</f>
        <v>1</v>
      </c>
      <c r="P7" s="31">
        <f>IF(C7&lt;E7,1,0)+IF(F7&lt;H7,1,0)+IF(I7&lt;K7,1,0)+IF(L7&lt;N7,1,0)</f>
        <v>2</v>
      </c>
      <c r="Q7" s="47">
        <f>(O7*2)+(P7*1)</f>
        <v>4</v>
      </c>
      <c r="R7" s="141">
        <v>3</v>
      </c>
    </row>
    <row r="8" spans="1:18" s="52" customFormat="1" ht="13.15" customHeight="1">
      <c r="A8" s="34"/>
      <c r="B8" s="144"/>
      <c r="C8" s="48"/>
      <c r="D8" s="49"/>
      <c r="E8" s="49"/>
      <c r="F8" s="39"/>
      <c r="G8" s="38"/>
      <c r="H8" s="38"/>
      <c r="I8" s="35"/>
      <c r="J8" s="36"/>
      <c r="K8" s="36"/>
      <c r="L8" s="39">
        <v>2</v>
      </c>
      <c r="M8" s="38"/>
      <c r="N8" s="40"/>
      <c r="O8" s="41"/>
      <c r="P8" s="41"/>
      <c r="Q8" s="42"/>
      <c r="R8" s="140"/>
    </row>
    <row r="9" spans="1:18" s="33" customFormat="1" ht="25.15" customHeight="1">
      <c r="A9" s="23">
        <f>A7+1</f>
        <v>4</v>
      </c>
      <c r="B9" s="145" t="s">
        <v>182</v>
      </c>
      <c r="C9" s="45">
        <f>IF(N3="","",N3)</f>
        <v>0</v>
      </c>
      <c r="D9" s="45" t="s">
        <v>10</v>
      </c>
      <c r="E9" s="45">
        <f>IF(L3="","",L3)</f>
        <v>3</v>
      </c>
      <c r="F9" s="50">
        <f>IF(N5="","",N5)</f>
        <v>0</v>
      </c>
      <c r="G9" s="51" t="s">
        <v>10</v>
      </c>
      <c r="H9" s="45">
        <f>IF(L5="","",L5)</f>
        <v>3</v>
      </c>
      <c r="I9" s="50">
        <f>IF(N7="","",N7)</f>
        <v>0</v>
      </c>
      <c r="J9" s="51" t="s">
        <v>10</v>
      </c>
      <c r="K9" s="45">
        <f>IF(L7="","",L7)</f>
        <v>3</v>
      </c>
      <c r="L9" s="46"/>
      <c r="M9" s="25"/>
      <c r="N9" s="53"/>
      <c r="O9" s="31">
        <f>IF(C9&gt;E9,1,0)+IF(F9&gt;H9,1,0)+IF(I9&gt;K9,1,0)+IF(L9&gt;N9,1,0)</f>
        <v>0</v>
      </c>
      <c r="P9" s="31">
        <f>IF(C9&lt;E9,1,0)+IF(F9&lt;H9,1,0)+IF(I9&lt;K9,1,0)+IF(L9&lt;N9,1,0)</f>
        <v>3</v>
      </c>
      <c r="Q9" s="31">
        <f>(O9*2)+(P9*1)</f>
        <v>3</v>
      </c>
      <c r="R9" s="141">
        <v>4</v>
      </c>
    </row>
    <row r="10" spans="1:18" s="52" customFormat="1" ht="13.15" customHeight="1" thickBot="1">
      <c r="A10" s="54"/>
      <c r="B10" s="146"/>
      <c r="C10" s="55"/>
      <c r="D10" s="56"/>
      <c r="E10" s="56"/>
      <c r="F10" s="57"/>
      <c r="G10" s="58"/>
      <c r="H10" s="58"/>
      <c r="I10" s="57"/>
      <c r="J10" s="58"/>
      <c r="K10" s="58"/>
      <c r="L10" s="59"/>
      <c r="M10" s="60"/>
      <c r="N10" s="61"/>
      <c r="O10" s="62"/>
      <c r="P10" s="62"/>
      <c r="Q10" s="63"/>
      <c r="R10" s="142"/>
    </row>
    <row r="15" spans="1:18" ht="20.100000000000001" customHeight="1">
      <c r="A15" s="64"/>
      <c r="B15" s="65" t="s">
        <v>11</v>
      </c>
      <c r="C15" s="66"/>
    </row>
    <row r="16" spans="1:18" ht="24.95" customHeight="1">
      <c r="A16" s="64" t="s">
        <v>12</v>
      </c>
      <c r="B16" s="70" t="str">
        <f>IF($R$3=1,$B$3,IF($R$5=1,$B$5,IF($R$7=1,$B$7,IF($R$9=1,$B$9,""))))</f>
        <v>Laudenbach Ramona (ST)</v>
      </c>
      <c r="C16" s="66"/>
      <c r="E16" s="71"/>
    </row>
    <row r="17" spans="1:5" ht="24.95" customHeight="1">
      <c r="A17" s="64" t="s">
        <v>13</v>
      </c>
      <c r="B17" s="70" t="str">
        <f>IF($R$3=2,$B$3,IF($R$5=2,$B$5,IF($R$7=2,$B$7,IF($R$9=2,$B$9,""))))</f>
        <v>Schuh Tatjana (T)</v>
      </c>
      <c r="C17" s="66"/>
      <c r="E17" s="71"/>
    </row>
    <row r="18" spans="1:5" ht="24.95" customHeight="1">
      <c r="A18" s="64" t="s">
        <v>14</v>
      </c>
      <c r="B18" s="70" t="str">
        <f>IF($R$3=3,$B$3,IF($R$5=3,$B$5,IF($R$7=3,$B$7,IF($R$9=3,$B$9,""))))</f>
        <v>Tischler Valerie (W)</v>
      </c>
      <c r="C18" s="66"/>
      <c r="E18" s="71"/>
    </row>
    <row r="19" spans="1:5" ht="24.95" customHeight="1">
      <c r="A19" s="64" t="s">
        <v>15</v>
      </c>
      <c r="B19" s="70" t="str">
        <f>IF($R$3=4,$B$3,IF($R$5=4,$B$5,IF($R$7=4,$B$7,IF($R$9=4,$B$9,""))))</f>
        <v>Pegoretti Kathi (NÖ)</v>
      </c>
      <c r="C19" s="66"/>
      <c r="E19" s="71"/>
    </row>
  </sheetData>
  <mergeCells count="17">
    <mergeCell ref="L1:N2"/>
    <mergeCell ref="O1:O2"/>
    <mergeCell ref="P1:P2"/>
    <mergeCell ref="R1:R2"/>
    <mergeCell ref="Q1:Q2"/>
    <mergeCell ref="B1:B2"/>
    <mergeCell ref="C1:E2"/>
    <mergeCell ref="F1:H2"/>
    <mergeCell ref="I1:K2"/>
    <mergeCell ref="B3:B4"/>
    <mergeCell ref="B5:B6"/>
    <mergeCell ref="B7:B8"/>
    <mergeCell ref="B9:B10"/>
    <mergeCell ref="R3:R4"/>
    <mergeCell ref="R5:R6"/>
    <mergeCell ref="R7:R8"/>
    <mergeCell ref="R9:R10"/>
  </mergeCells>
  <phoneticPr fontId="0" type="noConversion"/>
  <printOptions horizontalCentered="1" verticalCentered="1" gridLinesSet="0"/>
  <pageMargins left="0.78740157480314965" right="0.78740157480314965" top="0.78740157480314965" bottom="0.78740157480314965" header="0.51181102362204722" footer="0.51181102362204722"/>
  <pageSetup paperSize="9" fitToHeight="0" orientation="landscape" horizontalDpi="4294967294" verticalDpi="4294967292" r:id="rId1"/>
  <headerFooter alignWithMargins="0"/>
  <colBreaks count="2" manualBreakCount="2">
    <brk id="65535" max="1048575" man="1"/>
    <brk id="65535" max="1048575" man="1"/>
  </colBreaks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8735C5-7463-4DA7-B06A-3FB469F3BC33}">
  <sheetPr codeName="Tabelle24">
    <tabColor indexed="55"/>
  </sheetPr>
  <dimension ref="A1:R19"/>
  <sheetViews>
    <sheetView showGridLines="0" defaultGridColor="0" colorId="8" zoomScaleNormal="100" zoomScaleSheetLayoutView="75" workbookViewId="0"/>
  </sheetViews>
  <sheetFormatPr defaultColWidth="12" defaultRowHeight="12.75"/>
  <cols>
    <col min="1" max="1" width="2.28515625" style="21" customWidth="1"/>
    <col min="2" max="2" width="50.7109375" style="21" customWidth="1"/>
    <col min="3" max="3" width="2.42578125" style="69" customWidth="1"/>
    <col min="4" max="4" width="0.85546875" style="67" customWidth="1"/>
    <col min="5" max="5" width="2.42578125" style="68" customWidth="1"/>
    <col min="6" max="6" width="2.42578125" style="69" customWidth="1"/>
    <col min="7" max="7" width="0.85546875" style="67" customWidth="1"/>
    <col min="8" max="8" width="2.42578125" style="68" customWidth="1"/>
    <col min="9" max="9" width="2.42578125" style="69" customWidth="1"/>
    <col min="10" max="10" width="0.85546875" style="67" customWidth="1"/>
    <col min="11" max="11" width="2.42578125" style="68" customWidth="1"/>
    <col min="12" max="12" width="2.42578125" style="69" customWidth="1"/>
    <col min="13" max="13" width="0.85546875" style="67" customWidth="1"/>
    <col min="14" max="14" width="2.42578125" style="68" customWidth="1"/>
    <col min="15" max="17" width="3.85546875" style="21" customWidth="1"/>
    <col min="18" max="18" width="4.28515625" style="21" customWidth="1"/>
    <col min="19" max="16384" width="12" style="21"/>
  </cols>
  <sheetData>
    <row r="1" spans="1:18" ht="15" customHeight="1">
      <c r="A1" s="20"/>
      <c r="B1" s="129" t="s">
        <v>170</v>
      </c>
      <c r="C1" s="131">
        <v>1</v>
      </c>
      <c r="D1" s="132"/>
      <c r="E1" s="133"/>
      <c r="F1" s="137">
        <v>2</v>
      </c>
      <c r="G1" s="132"/>
      <c r="H1" s="133"/>
      <c r="I1" s="137">
        <v>3</v>
      </c>
      <c r="J1" s="132"/>
      <c r="K1" s="133"/>
      <c r="L1" s="137">
        <v>4</v>
      </c>
      <c r="M1" s="132"/>
      <c r="N1" s="172"/>
      <c r="O1" s="123" t="s">
        <v>6</v>
      </c>
      <c r="P1" s="125" t="s">
        <v>7</v>
      </c>
      <c r="Q1" s="125" t="s">
        <v>8</v>
      </c>
      <c r="R1" s="127" t="s">
        <v>9</v>
      </c>
    </row>
    <row r="2" spans="1:18" ht="15" customHeight="1" thickBot="1">
      <c r="A2" s="22"/>
      <c r="B2" s="130"/>
      <c r="C2" s="134"/>
      <c r="D2" s="135"/>
      <c r="E2" s="136"/>
      <c r="F2" s="138"/>
      <c r="G2" s="135"/>
      <c r="H2" s="136"/>
      <c r="I2" s="138"/>
      <c r="J2" s="135"/>
      <c r="K2" s="136"/>
      <c r="L2" s="138"/>
      <c r="M2" s="135"/>
      <c r="N2" s="173"/>
      <c r="O2" s="124"/>
      <c r="P2" s="126"/>
      <c r="Q2" s="126"/>
      <c r="R2" s="128"/>
    </row>
    <row r="3" spans="1:18" s="33" customFormat="1" ht="25.15" customHeight="1">
      <c r="A3" s="23">
        <v>1</v>
      </c>
      <c r="B3" s="143" t="s">
        <v>183</v>
      </c>
      <c r="C3" s="24"/>
      <c r="D3" s="25"/>
      <c r="E3" s="26"/>
      <c r="F3" s="27">
        <v>2</v>
      </c>
      <c r="G3" s="28" t="s">
        <v>10</v>
      </c>
      <c r="H3" s="27">
        <v>3</v>
      </c>
      <c r="I3" s="29">
        <v>3</v>
      </c>
      <c r="J3" s="28" t="s">
        <v>10</v>
      </c>
      <c r="K3" s="28">
        <v>0</v>
      </c>
      <c r="L3" s="29">
        <v>0</v>
      </c>
      <c r="M3" s="28" t="s">
        <v>10</v>
      </c>
      <c r="N3" s="30">
        <v>3</v>
      </c>
      <c r="O3" s="31">
        <f>IF(C3&gt;E3,1,0)+IF(F3&gt;H3,1,0)+IF(I3&gt;K3,1,0)+IF(L3&gt;N3,1,0)</f>
        <v>1</v>
      </c>
      <c r="P3" s="31">
        <f>IF(C3&lt;E3,1,0)+IF(F3&lt;H3,1,0)+IF(I3&lt;K3,1,0)+IF(L3&lt;N3,1,0)</f>
        <v>2</v>
      </c>
      <c r="Q3" s="32">
        <f>(O3*2)+(P3*1)</f>
        <v>4</v>
      </c>
      <c r="R3" s="139">
        <v>3</v>
      </c>
    </row>
    <row r="4" spans="1:18" s="43" customFormat="1" ht="13.15" customHeight="1">
      <c r="A4" s="34"/>
      <c r="B4" s="144"/>
      <c r="C4" s="35"/>
      <c r="D4" s="36"/>
      <c r="E4" s="36"/>
      <c r="F4" s="37">
        <v>1</v>
      </c>
      <c r="G4" s="38"/>
      <c r="H4" s="38"/>
      <c r="I4" s="39">
        <v>3</v>
      </c>
      <c r="J4" s="38"/>
      <c r="K4" s="38"/>
      <c r="L4" s="39">
        <v>5</v>
      </c>
      <c r="M4" s="38"/>
      <c r="N4" s="40"/>
      <c r="O4" s="41"/>
      <c r="P4" s="41"/>
      <c r="Q4" s="42"/>
      <c r="R4" s="140"/>
    </row>
    <row r="5" spans="1:18" s="33" customFormat="1" ht="25.15" customHeight="1">
      <c r="A5" s="23">
        <f>A3+1</f>
        <v>2</v>
      </c>
      <c r="B5" s="145" t="s">
        <v>184</v>
      </c>
      <c r="C5" s="44">
        <f>IF(H3="","",H3)</f>
        <v>3</v>
      </c>
      <c r="D5" s="45" t="s">
        <v>10</v>
      </c>
      <c r="E5" s="45">
        <f>IF(F3="","",F3)</f>
        <v>2</v>
      </c>
      <c r="F5" s="46"/>
      <c r="G5" s="25"/>
      <c r="H5" s="25"/>
      <c r="I5" s="29">
        <v>3</v>
      </c>
      <c r="J5" s="28" t="s">
        <v>10</v>
      </c>
      <c r="K5" s="28">
        <v>0</v>
      </c>
      <c r="L5" s="29">
        <v>2</v>
      </c>
      <c r="M5" s="28" t="s">
        <v>10</v>
      </c>
      <c r="N5" s="30">
        <v>3</v>
      </c>
      <c r="O5" s="31">
        <f>IF(C5&gt;E5,1,0)+IF(F5&gt;H5,1,0)+IF(I5&gt;K5,1,0)+IF(L5&gt;N5,1,0)</f>
        <v>2</v>
      </c>
      <c r="P5" s="31">
        <f>IF(C5&lt;E5,1,0)+IF(F5&lt;H5,1,0)+IF(I5&lt;K5,1,0)+IF(L5&lt;N5,1,0)</f>
        <v>1</v>
      </c>
      <c r="Q5" s="47">
        <f>(O5*2)+(P5*1)</f>
        <v>5</v>
      </c>
      <c r="R5" s="141">
        <v>2</v>
      </c>
    </row>
    <row r="6" spans="1:18" s="43" customFormat="1" ht="13.15" customHeight="1">
      <c r="A6" s="34"/>
      <c r="B6" s="144"/>
      <c r="C6" s="48"/>
      <c r="D6" s="49"/>
      <c r="E6" s="49"/>
      <c r="F6" s="35"/>
      <c r="G6" s="36"/>
      <c r="H6" s="36"/>
      <c r="I6" s="39">
        <v>6</v>
      </c>
      <c r="J6" s="38"/>
      <c r="K6" s="38"/>
      <c r="L6" s="39">
        <v>4</v>
      </c>
      <c r="M6" s="38"/>
      <c r="N6" s="40"/>
      <c r="O6" s="41"/>
      <c r="P6" s="41"/>
      <c r="Q6" s="42"/>
      <c r="R6" s="140"/>
    </row>
    <row r="7" spans="1:18" s="33" customFormat="1" ht="25.15" customHeight="1">
      <c r="A7" s="23">
        <f>A5+1</f>
        <v>3</v>
      </c>
      <c r="B7" s="145" t="s">
        <v>185</v>
      </c>
      <c r="C7" s="44">
        <f>IF(K3="","",K3)</f>
        <v>0</v>
      </c>
      <c r="D7" s="45" t="s">
        <v>10</v>
      </c>
      <c r="E7" s="45">
        <f>IF(I3="","",I3)</f>
        <v>3</v>
      </c>
      <c r="F7" s="50">
        <f>IF(K5="","",K5)</f>
        <v>0</v>
      </c>
      <c r="G7" s="51" t="s">
        <v>10</v>
      </c>
      <c r="H7" s="45">
        <f>IF(I5="","",I5)</f>
        <v>3</v>
      </c>
      <c r="I7" s="46"/>
      <c r="J7" s="25"/>
      <c r="K7" s="25"/>
      <c r="L7" s="29">
        <v>0</v>
      </c>
      <c r="M7" s="28" t="s">
        <v>10</v>
      </c>
      <c r="N7" s="30">
        <v>3</v>
      </c>
      <c r="O7" s="31">
        <f>IF(C7&gt;E7,1,0)+IF(F7&gt;H7,1,0)+IF(I7&gt;K7,1,0)+IF(L7&gt;N7,1,0)</f>
        <v>0</v>
      </c>
      <c r="P7" s="31">
        <f>IF(C7&lt;E7,1,0)+IF(F7&lt;H7,1,0)+IF(I7&lt;K7,1,0)+IF(L7&lt;N7,1,0)</f>
        <v>3</v>
      </c>
      <c r="Q7" s="47">
        <f>(O7*2)+(P7*1)</f>
        <v>3</v>
      </c>
      <c r="R7" s="141">
        <v>4</v>
      </c>
    </row>
    <row r="8" spans="1:18" s="52" customFormat="1" ht="13.15" customHeight="1">
      <c r="A8" s="34"/>
      <c r="B8" s="144"/>
      <c r="C8" s="48"/>
      <c r="D8" s="49"/>
      <c r="E8" s="49"/>
      <c r="F8" s="39"/>
      <c r="G8" s="38"/>
      <c r="H8" s="38"/>
      <c r="I8" s="35"/>
      <c r="J8" s="36"/>
      <c r="K8" s="36"/>
      <c r="L8" s="39">
        <v>2</v>
      </c>
      <c r="M8" s="38"/>
      <c r="N8" s="40"/>
      <c r="O8" s="41"/>
      <c r="P8" s="41"/>
      <c r="Q8" s="42"/>
      <c r="R8" s="140"/>
    </row>
    <row r="9" spans="1:18" s="33" customFormat="1" ht="25.15" customHeight="1">
      <c r="A9" s="23">
        <f>A7+1</f>
        <v>4</v>
      </c>
      <c r="B9" s="145" t="s">
        <v>186</v>
      </c>
      <c r="C9" s="45">
        <f>IF(N3="","",N3)</f>
        <v>3</v>
      </c>
      <c r="D9" s="45" t="s">
        <v>10</v>
      </c>
      <c r="E9" s="45">
        <f>IF(L3="","",L3)</f>
        <v>0</v>
      </c>
      <c r="F9" s="50">
        <f>IF(N5="","",N5)</f>
        <v>3</v>
      </c>
      <c r="G9" s="51" t="s">
        <v>10</v>
      </c>
      <c r="H9" s="45">
        <f>IF(L5="","",L5)</f>
        <v>2</v>
      </c>
      <c r="I9" s="50">
        <f>IF(N7="","",N7)</f>
        <v>3</v>
      </c>
      <c r="J9" s="51" t="s">
        <v>10</v>
      </c>
      <c r="K9" s="45">
        <f>IF(L7="","",L7)</f>
        <v>0</v>
      </c>
      <c r="L9" s="46"/>
      <c r="M9" s="25"/>
      <c r="N9" s="53"/>
      <c r="O9" s="31">
        <f>IF(C9&gt;E9,1,0)+IF(F9&gt;H9,1,0)+IF(I9&gt;K9,1,0)+IF(L9&gt;N9,1,0)</f>
        <v>3</v>
      </c>
      <c r="P9" s="31">
        <f>IF(C9&lt;E9,1,0)+IF(F9&lt;H9,1,0)+IF(I9&lt;K9,1,0)+IF(L9&lt;N9,1,0)</f>
        <v>0</v>
      </c>
      <c r="Q9" s="31">
        <f>(O9*2)+(P9*1)</f>
        <v>6</v>
      </c>
      <c r="R9" s="141">
        <v>1</v>
      </c>
    </row>
    <row r="10" spans="1:18" s="52" customFormat="1" ht="13.15" customHeight="1" thickBot="1">
      <c r="A10" s="54"/>
      <c r="B10" s="146"/>
      <c r="C10" s="55"/>
      <c r="D10" s="56"/>
      <c r="E10" s="56"/>
      <c r="F10" s="57"/>
      <c r="G10" s="58"/>
      <c r="H10" s="58"/>
      <c r="I10" s="57"/>
      <c r="J10" s="58"/>
      <c r="K10" s="58"/>
      <c r="L10" s="59"/>
      <c r="M10" s="60"/>
      <c r="N10" s="61"/>
      <c r="O10" s="62"/>
      <c r="P10" s="62"/>
      <c r="Q10" s="63"/>
      <c r="R10" s="142"/>
    </row>
    <row r="15" spans="1:18" ht="20.100000000000001" customHeight="1">
      <c r="A15" s="64"/>
      <c r="B15" s="65" t="s">
        <v>11</v>
      </c>
      <c r="C15" s="66"/>
    </row>
    <row r="16" spans="1:18" ht="24.95" customHeight="1">
      <c r="A16" s="64" t="s">
        <v>12</v>
      </c>
      <c r="B16" s="70" t="str">
        <f>IF($R$3=1,$B$3,IF($R$5=1,$B$5,IF($R$7=1,$B$7,IF($R$9=1,$B$9,""))))</f>
        <v>Gföllner Lara (OÖ)</v>
      </c>
      <c r="C16" s="66"/>
      <c r="E16" s="71"/>
    </row>
    <row r="17" spans="1:5" ht="24.95" customHeight="1">
      <c r="A17" s="64" t="s">
        <v>13</v>
      </c>
      <c r="B17" s="70" t="str">
        <f>IF($R$3=2,$B$3,IF($R$5=2,$B$5,IF($R$7=2,$B$7,IF($R$9=2,$B$9,""))))</f>
        <v>Ratz Bettina (K)</v>
      </c>
      <c r="C17" s="66"/>
      <c r="E17" s="71"/>
    </row>
    <row r="18" spans="1:5" ht="24.95" customHeight="1">
      <c r="A18" s="64" t="s">
        <v>14</v>
      </c>
      <c r="B18" s="70" t="str">
        <f>IF($R$3=3,$B$3,IF($R$5=3,$B$5,IF($R$7=3,$B$7,IF($R$9=3,$B$9,""))))</f>
        <v>Riedmann Nicole (V)</v>
      </c>
      <c r="C18" s="66"/>
      <c r="E18" s="71"/>
    </row>
    <row r="19" spans="1:5" ht="24.95" customHeight="1">
      <c r="A19" s="64" t="s">
        <v>15</v>
      </c>
      <c r="B19" s="70" t="str">
        <f>IF($R$3=4,$B$3,IF($R$5=4,$B$5,IF($R$7=4,$B$7,IF($R$9=4,$B$9,""))))</f>
        <v>Fuchs Sandra (W)</v>
      </c>
      <c r="C19" s="66"/>
      <c r="E19" s="71"/>
    </row>
  </sheetData>
  <mergeCells count="17">
    <mergeCell ref="L1:N2"/>
    <mergeCell ref="O1:O2"/>
    <mergeCell ref="P1:P2"/>
    <mergeCell ref="R1:R2"/>
    <mergeCell ref="Q1:Q2"/>
    <mergeCell ref="B1:B2"/>
    <mergeCell ref="C1:E2"/>
    <mergeCell ref="F1:H2"/>
    <mergeCell ref="I1:K2"/>
    <mergeCell ref="B3:B4"/>
    <mergeCell ref="B5:B6"/>
    <mergeCell ref="B7:B8"/>
    <mergeCell ref="B9:B10"/>
    <mergeCell ref="R3:R4"/>
    <mergeCell ref="R5:R6"/>
    <mergeCell ref="R7:R8"/>
    <mergeCell ref="R9:R10"/>
  </mergeCells>
  <phoneticPr fontId="0" type="noConversion"/>
  <printOptions horizontalCentered="1" verticalCentered="1" gridLinesSet="0"/>
  <pageMargins left="0.78740157480314965" right="0.78740157480314965" top="0.78740157480314965" bottom="0.78740157480314965" header="0.51181102362204722" footer="0.51181102362204722"/>
  <pageSetup paperSize="9" fitToHeight="0" orientation="landscape" horizontalDpi="4294967294" verticalDpi="4294967292" r:id="rId1"/>
  <headerFooter alignWithMargins="0"/>
  <colBreaks count="2" manualBreakCount="2">
    <brk id="65535" max="1048575" man="1"/>
    <brk id="65535" max="1048575" man="1"/>
  </colBreaks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BE55EE-06DC-477C-8D72-9BDA5C691724}">
  <sheetPr>
    <tabColor indexed="9"/>
  </sheetPr>
  <dimension ref="A1:G67"/>
  <sheetViews>
    <sheetView showGridLines="0" zoomScaleNormal="100" workbookViewId="0"/>
  </sheetViews>
  <sheetFormatPr defaultColWidth="12" defaultRowHeight="14.25"/>
  <cols>
    <col min="1" max="1" width="3.42578125" style="13" customWidth="1"/>
    <col min="2" max="7" width="19.7109375" style="2" customWidth="1"/>
    <col min="8" max="8" width="3.42578125" style="2" customWidth="1"/>
    <col min="9" max="16384" width="12" style="2"/>
  </cols>
  <sheetData>
    <row r="1" spans="1:6" ht="15" customHeight="1">
      <c r="A1" s="1" t="s">
        <v>136</v>
      </c>
    </row>
    <row r="2" spans="1:6" ht="15" customHeight="1">
      <c r="A2" s="1" t="s">
        <v>137</v>
      </c>
      <c r="E2" s="3" t="s">
        <v>0</v>
      </c>
      <c r="F2" s="4" t="s">
        <v>168</v>
      </c>
    </row>
    <row r="3" spans="1:6" ht="12" customHeight="1">
      <c r="A3" s="5"/>
    </row>
    <row r="4" spans="1:6" ht="16.149999999999999" customHeight="1">
      <c r="A4" s="6">
        <v>1</v>
      </c>
    </row>
    <row r="5" spans="1:6" ht="16.149999999999999" customHeight="1">
      <c r="A5" s="6"/>
      <c r="B5" s="7"/>
      <c r="C5" s="2" t="s">
        <v>20</v>
      </c>
    </row>
    <row r="6" spans="1:6" ht="16.149999999999999" customHeight="1">
      <c r="A6" s="6">
        <v>2</v>
      </c>
      <c r="B6" s="8"/>
      <c r="C6" s="7"/>
    </row>
    <row r="7" spans="1:6" ht="16.149999999999999" customHeight="1">
      <c r="A7" s="6"/>
      <c r="B7" s="9"/>
      <c r="C7" s="8"/>
      <c r="D7" s="2" t="s">
        <v>20</v>
      </c>
    </row>
    <row r="8" spans="1:6" ht="16.149999999999999" customHeight="1">
      <c r="A8" s="6">
        <v>3</v>
      </c>
      <c r="C8" s="8"/>
      <c r="D8" s="7"/>
    </row>
    <row r="9" spans="1:6" ht="16.149999999999999" customHeight="1">
      <c r="A9" s="6"/>
      <c r="B9" s="7"/>
      <c r="C9" s="10" t="s">
        <v>243</v>
      </c>
      <c r="D9" s="8"/>
    </row>
    <row r="10" spans="1:6" ht="16.149999999999999" customHeight="1">
      <c r="A10" s="6">
        <v>4</v>
      </c>
      <c r="B10" s="8"/>
      <c r="C10" s="9"/>
      <c r="D10" s="8"/>
    </row>
    <row r="11" spans="1:6" ht="16.149999999999999" customHeight="1">
      <c r="A11" s="6"/>
      <c r="B11" s="9"/>
      <c r="D11" s="8"/>
      <c r="E11" s="2" t="s">
        <v>20</v>
      </c>
    </row>
    <row r="12" spans="1:6" ht="16.149999999999999" customHeight="1">
      <c r="A12" s="6">
        <v>5</v>
      </c>
      <c r="D12" s="8"/>
      <c r="E12" s="7"/>
    </row>
    <row r="13" spans="1:6" ht="16.149999999999999" customHeight="1">
      <c r="A13" s="6"/>
      <c r="B13" s="7"/>
      <c r="C13" s="2" t="s">
        <v>181</v>
      </c>
      <c r="D13" s="8"/>
      <c r="E13" s="8"/>
    </row>
    <row r="14" spans="1:6" ht="16.149999999999999" customHeight="1">
      <c r="A14" s="6">
        <v>6</v>
      </c>
      <c r="B14" s="8"/>
      <c r="C14" s="7"/>
      <c r="D14" s="8"/>
      <c r="E14" s="8"/>
    </row>
    <row r="15" spans="1:6" ht="16.149999999999999" customHeight="1">
      <c r="A15" s="6"/>
      <c r="B15" s="9"/>
      <c r="C15" s="8"/>
      <c r="D15" s="10" t="s">
        <v>174</v>
      </c>
      <c r="E15" s="8"/>
    </row>
    <row r="16" spans="1:6" ht="16.149999999999999" customHeight="1">
      <c r="A16" s="6">
        <v>7</v>
      </c>
      <c r="C16" s="8"/>
      <c r="D16" s="9"/>
      <c r="E16" s="8"/>
    </row>
    <row r="17" spans="1:6" ht="16.149999999999999" customHeight="1">
      <c r="A17" s="6"/>
      <c r="B17" s="7"/>
      <c r="C17" s="10" t="s">
        <v>174</v>
      </c>
      <c r="E17" s="8"/>
    </row>
    <row r="18" spans="1:6" ht="16.149999999999999" customHeight="1">
      <c r="A18" s="6">
        <v>8</v>
      </c>
      <c r="B18" s="8"/>
      <c r="C18" s="9"/>
      <c r="E18" s="8"/>
    </row>
    <row r="19" spans="1:6" ht="16.149999999999999" customHeight="1">
      <c r="A19" s="6"/>
      <c r="B19" s="9"/>
      <c r="E19" s="8"/>
      <c r="F19" s="2" t="s">
        <v>20</v>
      </c>
    </row>
    <row r="20" spans="1:6" ht="16.149999999999999" customHeight="1">
      <c r="A20" s="6">
        <v>9</v>
      </c>
      <c r="E20" s="8"/>
      <c r="F20" s="7"/>
    </row>
    <row r="21" spans="1:6" ht="16.149999999999999" customHeight="1">
      <c r="A21" s="6"/>
      <c r="B21" s="7"/>
      <c r="C21" s="2" t="s">
        <v>179</v>
      </c>
      <c r="E21" s="8"/>
      <c r="F21" s="8"/>
    </row>
    <row r="22" spans="1:6" ht="16.149999999999999" customHeight="1">
      <c r="A22" s="6">
        <v>10</v>
      </c>
      <c r="B22" s="8"/>
      <c r="C22" s="7"/>
      <c r="E22" s="8"/>
      <c r="F22" s="8"/>
    </row>
    <row r="23" spans="1:6" ht="16.149999999999999" customHeight="1">
      <c r="A23" s="6"/>
      <c r="B23" s="9"/>
      <c r="C23" s="8"/>
      <c r="D23" s="2" t="s">
        <v>179</v>
      </c>
      <c r="E23" s="8"/>
      <c r="F23" s="8"/>
    </row>
    <row r="24" spans="1:6" ht="16.149999999999999" customHeight="1">
      <c r="A24" s="6">
        <v>11</v>
      </c>
      <c r="C24" s="8"/>
      <c r="D24" s="7"/>
      <c r="E24" s="8"/>
      <c r="F24" s="8"/>
    </row>
    <row r="25" spans="1:6" ht="16.149999999999999" customHeight="1">
      <c r="A25" s="6"/>
      <c r="B25" s="7"/>
      <c r="C25" s="8" t="s">
        <v>184</v>
      </c>
      <c r="D25" s="8"/>
      <c r="E25" s="8"/>
      <c r="F25" s="8"/>
    </row>
    <row r="26" spans="1:6" ht="16.149999999999999" customHeight="1">
      <c r="A26" s="6">
        <v>12</v>
      </c>
      <c r="B26" s="10"/>
      <c r="C26" s="9"/>
      <c r="D26" s="8"/>
      <c r="E26" s="8"/>
      <c r="F26" s="8"/>
    </row>
    <row r="27" spans="1:6" ht="16.149999999999999" customHeight="1">
      <c r="A27" s="6"/>
      <c r="B27" s="9"/>
      <c r="D27" s="8"/>
      <c r="E27" s="2" t="s">
        <v>179</v>
      </c>
      <c r="F27" s="8"/>
    </row>
    <row r="28" spans="1:6" ht="16.149999999999999" customHeight="1">
      <c r="A28" s="6">
        <v>13</v>
      </c>
      <c r="D28" s="8"/>
      <c r="E28" s="9"/>
      <c r="F28" s="8"/>
    </row>
    <row r="29" spans="1:6" ht="16.149999999999999" customHeight="1">
      <c r="A29" s="6"/>
      <c r="B29" s="7"/>
      <c r="C29" s="2" t="s">
        <v>183</v>
      </c>
      <c r="D29" s="8"/>
      <c r="F29" s="8"/>
    </row>
    <row r="30" spans="1:6" ht="16.149999999999999" customHeight="1">
      <c r="A30" s="6">
        <v>14</v>
      </c>
      <c r="B30" s="8"/>
      <c r="C30" s="7"/>
      <c r="D30" s="8"/>
      <c r="F30" s="8"/>
    </row>
    <row r="31" spans="1:6" ht="16.149999999999999" customHeight="1">
      <c r="A31" s="6"/>
      <c r="B31" s="9"/>
      <c r="C31" s="8"/>
      <c r="D31" s="10" t="s">
        <v>177</v>
      </c>
      <c r="F31" s="8"/>
    </row>
    <row r="32" spans="1:6" ht="16.149999999999999" customHeight="1">
      <c r="A32" s="6">
        <v>15</v>
      </c>
      <c r="C32" s="8"/>
      <c r="D32" s="9"/>
      <c r="F32" s="8"/>
    </row>
    <row r="33" spans="1:7" ht="16.149999999999999" customHeight="1">
      <c r="A33" s="6"/>
      <c r="B33" s="7"/>
      <c r="C33" s="10" t="s">
        <v>177</v>
      </c>
      <c r="F33" s="8"/>
    </row>
    <row r="34" spans="1:7" ht="16.149999999999999" customHeight="1">
      <c r="A34" s="6">
        <v>16</v>
      </c>
      <c r="B34" s="8"/>
      <c r="C34" s="9"/>
      <c r="F34" s="8"/>
    </row>
    <row r="35" spans="1:7" ht="16.149999999999999" customHeight="1" thickBot="1">
      <c r="A35" s="6"/>
      <c r="B35" s="9"/>
      <c r="F35" s="8"/>
      <c r="G35" s="2" t="s">
        <v>20</v>
      </c>
    </row>
    <row r="36" spans="1:7" ht="16.149999999999999" customHeight="1" thickTop="1">
      <c r="A36" s="6">
        <v>17</v>
      </c>
      <c r="F36" s="8"/>
      <c r="G36" s="11"/>
    </row>
    <row r="37" spans="1:7" ht="16.149999999999999" customHeight="1">
      <c r="A37" s="6"/>
      <c r="B37" s="7"/>
      <c r="C37" s="2" t="s">
        <v>173</v>
      </c>
      <c r="F37" s="8"/>
      <c r="G37" s="12"/>
    </row>
    <row r="38" spans="1:7" ht="16.149999999999999" customHeight="1">
      <c r="A38" s="6">
        <v>18</v>
      </c>
      <c r="B38" s="8"/>
      <c r="C38" s="7"/>
      <c r="F38" s="8"/>
      <c r="G38" s="12"/>
    </row>
    <row r="39" spans="1:7" ht="16.149999999999999" customHeight="1">
      <c r="A39" s="6"/>
      <c r="B39" s="9"/>
      <c r="C39" s="8"/>
      <c r="D39" s="2" t="s">
        <v>173</v>
      </c>
      <c r="F39" s="8"/>
      <c r="G39" s="12"/>
    </row>
    <row r="40" spans="1:7" ht="16.149999999999999" customHeight="1">
      <c r="A40" s="6">
        <v>19</v>
      </c>
      <c r="C40" s="8"/>
      <c r="D40" s="7"/>
      <c r="F40" s="8"/>
      <c r="G40" s="12"/>
    </row>
    <row r="41" spans="1:7" ht="16.149999999999999" customHeight="1">
      <c r="A41" s="6"/>
      <c r="B41" s="7"/>
      <c r="C41" s="10" t="s">
        <v>244</v>
      </c>
      <c r="D41" s="8"/>
      <c r="F41" s="8"/>
      <c r="G41" s="12"/>
    </row>
    <row r="42" spans="1:7" ht="16.149999999999999" customHeight="1">
      <c r="A42" s="6">
        <v>20</v>
      </c>
      <c r="B42" s="8"/>
      <c r="C42" s="9"/>
      <c r="D42" s="8"/>
      <c r="F42" s="8"/>
      <c r="G42" s="12"/>
    </row>
    <row r="43" spans="1:7" ht="16.149999999999999" customHeight="1">
      <c r="A43" s="6"/>
      <c r="B43" s="9"/>
      <c r="D43" s="8"/>
      <c r="E43" s="2" t="s">
        <v>173</v>
      </c>
      <c r="F43" s="8"/>
      <c r="G43" s="12"/>
    </row>
    <row r="44" spans="1:7" ht="16.149999999999999" customHeight="1">
      <c r="A44" s="6">
        <v>21</v>
      </c>
      <c r="D44" s="8"/>
      <c r="E44" s="7"/>
      <c r="F44" s="8"/>
      <c r="G44" s="12"/>
    </row>
    <row r="45" spans="1:7" ht="16.149999999999999" customHeight="1">
      <c r="A45" s="6"/>
      <c r="B45" s="7"/>
      <c r="C45" s="2" t="s">
        <v>180</v>
      </c>
      <c r="D45" s="8"/>
      <c r="E45" s="8"/>
      <c r="F45" s="8"/>
      <c r="G45" s="12"/>
    </row>
    <row r="46" spans="1:7" ht="16.149999999999999" customHeight="1">
      <c r="A46" s="6">
        <v>22</v>
      </c>
      <c r="B46" s="10"/>
      <c r="C46" s="7"/>
      <c r="D46" s="8"/>
      <c r="E46" s="8"/>
      <c r="F46" s="8"/>
      <c r="G46" s="12"/>
    </row>
    <row r="47" spans="1:7" ht="16.149999999999999" customHeight="1">
      <c r="A47" s="6"/>
      <c r="B47" s="9"/>
      <c r="C47" s="8"/>
      <c r="D47" s="10" t="s">
        <v>186</v>
      </c>
      <c r="E47" s="8"/>
      <c r="F47" s="8"/>
      <c r="G47" s="12"/>
    </row>
    <row r="48" spans="1:7" ht="16.149999999999999" customHeight="1">
      <c r="A48" s="6">
        <v>23</v>
      </c>
      <c r="C48" s="8"/>
      <c r="D48" s="9"/>
      <c r="E48" s="8"/>
      <c r="F48" s="8"/>
      <c r="G48" s="12"/>
    </row>
    <row r="49" spans="1:7" ht="16.149999999999999" customHeight="1">
      <c r="A49" s="6"/>
      <c r="B49" s="7"/>
      <c r="C49" s="10" t="s">
        <v>186</v>
      </c>
      <c r="E49" s="8"/>
      <c r="F49" s="8"/>
      <c r="G49" s="12"/>
    </row>
    <row r="50" spans="1:7" ht="16.149999999999999" customHeight="1">
      <c r="A50" s="6">
        <v>24</v>
      </c>
      <c r="B50" s="8"/>
      <c r="C50" s="9"/>
      <c r="E50" s="8"/>
      <c r="F50" s="8"/>
      <c r="G50" s="12"/>
    </row>
    <row r="51" spans="1:7" ht="16.149999999999999" customHeight="1">
      <c r="A51" s="6"/>
      <c r="B51" s="9"/>
      <c r="E51" s="8"/>
      <c r="F51" s="10" t="s">
        <v>32</v>
      </c>
      <c r="G51" s="12"/>
    </row>
    <row r="52" spans="1:7" ht="16.149999999999999" customHeight="1">
      <c r="A52" s="6">
        <v>25</v>
      </c>
      <c r="E52" s="8"/>
      <c r="F52" s="9"/>
      <c r="G52" s="12"/>
    </row>
    <row r="53" spans="1:7" ht="16.149999999999999" customHeight="1">
      <c r="A53" s="6"/>
      <c r="B53" s="7"/>
      <c r="C53" s="2" t="s">
        <v>176</v>
      </c>
      <c r="E53" s="8"/>
      <c r="G53" s="12"/>
    </row>
    <row r="54" spans="1:7" ht="16.149999999999999" customHeight="1">
      <c r="A54" s="6">
        <v>26</v>
      </c>
      <c r="B54" s="8"/>
      <c r="C54" s="7"/>
      <c r="E54" s="8"/>
      <c r="G54" s="12"/>
    </row>
    <row r="55" spans="1:7" ht="16.149999999999999" customHeight="1">
      <c r="A55" s="6"/>
      <c r="B55" s="9"/>
      <c r="C55" s="8"/>
      <c r="D55" s="8" t="s">
        <v>214</v>
      </c>
      <c r="E55" s="8"/>
      <c r="G55" s="12"/>
    </row>
    <row r="56" spans="1:7" ht="16.149999999999999" customHeight="1">
      <c r="A56" s="6">
        <v>27</v>
      </c>
      <c r="C56" s="8"/>
      <c r="D56" s="7"/>
      <c r="E56" s="8"/>
      <c r="G56" s="12"/>
    </row>
    <row r="57" spans="1:7" ht="16.149999999999999" customHeight="1">
      <c r="A57" s="6"/>
      <c r="B57" s="7"/>
      <c r="C57" s="8" t="s">
        <v>214</v>
      </c>
      <c r="D57" s="8"/>
      <c r="E57" s="8"/>
      <c r="G57" s="12"/>
    </row>
    <row r="58" spans="1:7" ht="16.149999999999999" customHeight="1">
      <c r="A58" s="6">
        <v>28</v>
      </c>
      <c r="B58" s="10"/>
      <c r="C58" s="9"/>
      <c r="D58" s="8"/>
      <c r="E58" s="8"/>
      <c r="G58" s="12"/>
    </row>
    <row r="59" spans="1:7" ht="16.149999999999999" customHeight="1">
      <c r="A59" s="6"/>
      <c r="B59" s="9"/>
      <c r="D59" s="8"/>
      <c r="E59" s="10" t="s">
        <v>32</v>
      </c>
      <c r="G59" s="12"/>
    </row>
    <row r="60" spans="1:7" ht="16.149999999999999" customHeight="1">
      <c r="A60" s="6">
        <v>29</v>
      </c>
      <c r="D60" s="8"/>
      <c r="E60" s="9"/>
      <c r="G60" s="12"/>
    </row>
    <row r="61" spans="1:7" ht="16.149999999999999" customHeight="1">
      <c r="A61" s="6"/>
      <c r="B61" s="7"/>
      <c r="C61" s="2" t="s">
        <v>243</v>
      </c>
      <c r="D61" s="8"/>
      <c r="G61" s="12"/>
    </row>
    <row r="62" spans="1:7" ht="16.149999999999999" customHeight="1">
      <c r="A62" s="6">
        <v>30</v>
      </c>
      <c r="B62" s="8"/>
      <c r="C62" s="7"/>
      <c r="D62" s="8"/>
      <c r="G62" s="12"/>
    </row>
    <row r="63" spans="1:7" ht="16.149999999999999" customHeight="1">
      <c r="A63" s="6"/>
      <c r="B63" s="9"/>
      <c r="C63" s="8"/>
      <c r="D63" s="10" t="s">
        <v>32</v>
      </c>
      <c r="G63" s="12"/>
    </row>
    <row r="64" spans="1:7" ht="16.149999999999999" customHeight="1">
      <c r="A64" s="6">
        <v>31</v>
      </c>
      <c r="C64" s="8"/>
      <c r="D64" s="9"/>
      <c r="G64" s="12"/>
    </row>
    <row r="65" spans="1:7" ht="16.149999999999999" customHeight="1">
      <c r="A65" s="6"/>
      <c r="B65" s="7"/>
      <c r="C65" s="10" t="s">
        <v>32</v>
      </c>
      <c r="G65" s="12"/>
    </row>
    <row r="66" spans="1:7" ht="16.149999999999999" customHeight="1">
      <c r="A66" s="6">
        <v>32</v>
      </c>
      <c r="B66" s="8"/>
      <c r="C66" s="9"/>
      <c r="G66" s="12"/>
    </row>
    <row r="67" spans="1:7" ht="11.1" customHeight="1">
      <c r="B67" s="9"/>
      <c r="C67" s="12"/>
      <c r="D67" s="12"/>
      <c r="E67" s="12"/>
      <c r="G67" s="12"/>
    </row>
  </sheetData>
  <phoneticPr fontId="2" type="noConversion"/>
  <printOptions horizontalCentered="1" verticalCentered="1" gridLinesSet="0"/>
  <pageMargins left="0.51181102362204722" right="0.51181102362204722" top="0.39370078740157483" bottom="0.39370078740157483" header="0.51181102362204722" footer="0.51181102362204722"/>
  <pageSetup paperSize="9" scale="73" orientation="portrait" horizontalDpi="4294967294" verticalDpi="4294967292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875B87-3BC4-48DC-BE04-CBCEB61D72CB}">
  <sheetPr codeName="Tabelle26"/>
  <dimension ref="A1:O16"/>
  <sheetViews>
    <sheetView showGridLines="0" defaultGridColor="0" colorId="8" zoomScaleNormal="100" zoomScaleSheetLayoutView="75" workbookViewId="0">
      <selection activeCell="O9" sqref="O9"/>
    </sheetView>
  </sheetViews>
  <sheetFormatPr defaultColWidth="12" defaultRowHeight="12.75"/>
  <cols>
    <col min="1" max="1" width="2.28515625" style="21" customWidth="1"/>
    <col min="2" max="2" width="50.7109375" style="21" customWidth="1"/>
    <col min="3" max="3" width="2.42578125" style="69" customWidth="1"/>
    <col min="4" max="4" width="0.85546875" style="67" customWidth="1"/>
    <col min="5" max="5" width="2.42578125" style="68" customWidth="1"/>
    <col min="6" max="6" width="2.42578125" style="69" customWidth="1"/>
    <col min="7" max="7" width="0.85546875" style="67" customWidth="1"/>
    <col min="8" max="8" width="2.42578125" style="68" customWidth="1"/>
    <col min="9" max="9" width="2.42578125" style="69" customWidth="1"/>
    <col min="10" max="10" width="0.85546875" style="67" customWidth="1"/>
    <col min="11" max="11" width="2.42578125" style="68" customWidth="1"/>
    <col min="12" max="14" width="3.85546875" style="21" customWidth="1"/>
    <col min="15" max="15" width="4.28515625" style="21" customWidth="1"/>
    <col min="16" max="16384" width="12" style="21"/>
  </cols>
  <sheetData>
    <row r="1" spans="1:15" ht="15" customHeight="1">
      <c r="A1" s="20"/>
      <c r="B1" s="129" t="s">
        <v>187</v>
      </c>
      <c r="C1" s="131">
        <v>1</v>
      </c>
      <c r="D1" s="132"/>
      <c r="E1" s="133"/>
      <c r="F1" s="137">
        <v>2</v>
      </c>
      <c r="G1" s="132"/>
      <c r="H1" s="133"/>
      <c r="I1" s="137">
        <v>3</v>
      </c>
      <c r="J1" s="132"/>
      <c r="K1" s="133"/>
      <c r="L1" s="123" t="s">
        <v>6</v>
      </c>
      <c r="M1" s="125" t="s">
        <v>7</v>
      </c>
      <c r="N1" s="125" t="s">
        <v>8</v>
      </c>
      <c r="O1" s="127" t="s">
        <v>9</v>
      </c>
    </row>
    <row r="2" spans="1:15" ht="15" customHeight="1" thickBot="1">
      <c r="A2" s="22"/>
      <c r="B2" s="130"/>
      <c r="C2" s="134"/>
      <c r="D2" s="135"/>
      <c r="E2" s="136"/>
      <c r="F2" s="138"/>
      <c r="G2" s="135"/>
      <c r="H2" s="136"/>
      <c r="I2" s="138"/>
      <c r="J2" s="135"/>
      <c r="K2" s="136"/>
      <c r="L2" s="124"/>
      <c r="M2" s="126"/>
      <c r="N2" s="126"/>
      <c r="O2" s="128"/>
    </row>
    <row r="3" spans="1:15" s="33" customFormat="1" ht="25.15" customHeight="1">
      <c r="A3" s="23">
        <v>1</v>
      </c>
      <c r="B3" s="143" t="s">
        <v>188</v>
      </c>
      <c r="C3" s="24"/>
      <c r="D3" s="25"/>
      <c r="E3" s="26"/>
      <c r="F3" s="27">
        <v>0</v>
      </c>
      <c r="G3" s="28" t="s">
        <v>10</v>
      </c>
      <c r="H3" s="27">
        <v>4</v>
      </c>
      <c r="I3" s="29">
        <v>4</v>
      </c>
      <c r="J3" s="28" t="s">
        <v>10</v>
      </c>
      <c r="K3" s="28">
        <v>1</v>
      </c>
      <c r="L3" s="31">
        <f>IF(F3&gt;H3,1,0)+IF(I3&gt;K3,1,0)</f>
        <v>1</v>
      </c>
      <c r="M3" s="31">
        <f>IF(F3&lt;H3,1,0)+IF(I3&lt;K3,1,0)</f>
        <v>1</v>
      </c>
      <c r="N3" s="32">
        <f>(L3*2)+(M3*1)</f>
        <v>3</v>
      </c>
      <c r="O3" s="139">
        <v>2</v>
      </c>
    </row>
    <row r="4" spans="1:15" s="43" customFormat="1" ht="13.15" customHeight="1">
      <c r="A4" s="34"/>
      <c r="B4" s="144"/>
      <c r="C4" s="35"/>
      <c r="D4" s="36"/>
      <c r="E4" s="36"/>
      <c r="F4" s="37">
        <v>1</v>
      </c>
      <c r="G4" s="38"/>
      <c r="H4" s="38"/>
      <c r="I4" s="39">
        <v>2</v>
      </c>
      <c r="J4" s="38"/>
      <c r="K4" s="38"/>
      <c r="L4" s="41"/>
      <c r="M4" s="41"/>
      <c r="N4" s="42"/>
      <c r="O4" s="140"/>
    </row>
    <row r="5" spans="1:15" s="33" customFormat="1" ht="25.15" customHeight="1">
      <c r="A5" s="23">
        <f>A3+1</f>
        <v>2</v>
      </c>
      <c r="B5" s="145" t="s">
        <v>189</v>
      </c>
      <c r="C5" s="44">
        <f>IF(H3="","",H3)</f>
        <v>4</v>
      </c>
      <c r="D5" s="45" t="s">
        <v>10</v>
      </c>
      <c r="E5" s="45">
        <f>IF(F3="","",F3)</f>
        <v>0</v>
      </c>
      <c r="F5" s="46"/>
      <c r="G5" s="25"/>
      <c r="H5" s="25"/>
      <c r="I5" s="29">
        <v>4</v>
      </c>
      <c r="J5" s="28" t="s">
        <v>10</v>
      </c>
      <c r="K5" s="28">
        <v>1</v>
      </c>
      <c r="L5" s="31">
        <f>IF(C5&gt;E5,1,0)+IF(I5&gt;K5,1,0)</f>
        <v>2</v>
      </c>
      <c r="M5" s="31">
        <f>IF(C5&lt;E5,1,0)+IF(I5&lt;K5,1,0)</f>
        <v>0</v>
      </c>
      <c r="N5" s="47">
        <f>(L5*2)+(M5*1)</f>
        <v>4</v>
      </c>
      <c r="O5" s="141">
        <v>1</v>
      </c>
    </row>
    <row r="6" spans="1:15" s="43" customFormat="1" ht="13.15" customHeight="1">
      <c r="A6" s="34"/>
      <c r="B6" s="144"/>
      <c r="C6" s="48"/>
      <c r="D6" s="49"/>
      <c r="E6" s="49"/>
      <c r="F6" s="35"/>
      <c r="G6" s="36"/>
      <c r="H6" s="36"/>
      <c r="I6" s="39">
        <v>3</v>
      </c>
      <c r="J6" s="38"/>
      <c r="K6" s="38"/>
      <c r="L6" s="41"/>
      <c r="M6" s="41"/>
      <c r="N6" s="42"/>
      <c r="O6" s="140"/>
    </row>
    <row r="7" spans="1:15" s="33" customFormat="1" ht="25.15" customHeight="1">
      <c r="A7" s="23">
        <v>3</v>
      </c>
      <c r="B7" s="145" t="s">
        <v>190</v>
      </c>
      <c r="C7" s="45">
        <f>IF(K3="","",K3)</f>
        <v>1</v>
      </c>
      <c r="D7" s="45" t="s">
        <v>10</v>
      </c>
      <c r="E7" s="45">
        <f>IF(I3="","",I3)</f>
        <v>4</v>
      </c>
      <c r="F7" s="50">
        <f>IF(K5="","",K5)</f>
        <v>1</v>
      </c>
      <c r="G7" s="51" t="s">
        <v>10</v>
      </c>
      <c r="H7" s="45">
        <f>IF(I5="","",I5)</f>
        <v>4</v>
      </c>
      <c r="I7" s="46"/>
      <c r="J7" s="25"/>
      <c r="K7" s="25"/>
      <c r="L7" s="31">
        <f>IF(C7&gt;E7,1,0)+IF(F7&gt;H7,1,0)</f>
        <v>0</v>
      </c>
      <c r="M7" s="31">
        <f>IF(C7&lt;E7,1,0)+IF(F7&lt;H7,1,0)</f>
        <v>2</v>
      </c>
      <c r="N7" s="31">
        <f>(L7*2)+(M7*1)</f>
        <v>2</v>
      </c>
      <c r="O7" s="141">
        <v>3</v>
      </c>
    </row>
    <row r="8" spans="1:15" s="52" customFormat="1" ht="13.15" customHeight="1" thickBot="1">
      <c r="A8" s="54"/>
      <c r="B8" s="146"/>
      <c r="C8" s="55"/>
      <c r="D8" s="56"/>
      <c r="E8" s="56"/>
      <c r="F8" s="57"/>
      <c r="G8" s="58"/>
      <c r="H8" s="58"/>
      <c r="I8" s="59"/>
      <c r="J8" s="60"/>
      <c r="K8" s="120"/>
      <c r="L8" s="62"/>
      <c r="M8" s="62"/>
      <c r="N8" s="63"/>
      <c r="O8" s="142"/>
    </row>
    <row r="13" spans="1:15" ht="20.100000000000001" customHeight="1">
      <c r="A13" s="64"/>
      <c r="B13" s="65" t="s">
        <v>11</v>
      </c>
      <c r="C13" s="66"/>
    </row>
    <row r="14" spans="1:15" ht="24.95" customHeight="1">
      <c r="A14" s="64" t="s">
        <v>12</v>
      </c>
      <c r="B14" s="70" t="str">
        <f>IF($O$3=1,$B$3,IF($O$5=1,$B$5,IF($O$7=1,$B$7,"")))</f>
        <v>Wien</v>
      </c>
      <c r="C14" s="66"/>
      <c r="E14" s="71"/>
    </row>
    <row r="15" spans="1:15" ht="24.95" customHeight="1">
      <c r="A15" s="64" t="s">
        <v>13</v>
      </c>
      <c r="B15" s="70" t="str">
        <f>IF($O$3=2,$B$3,IF($O$5=2,$B$5,IF($O$7=2,$B$7,"")))</f>
        <v>Steiermark</v>
      </c>
      <c r="C15" s="66"/>
      <c r="E15" s="71"/>
    </row>
    <row r="16" spans="1:15" ht="24.95" customHeight="1">
      <c r="A16" s="64" t="s">
        <v>14</v>
      </c>
      <c r="B16" s="70" t="str">
        <f>IF($O$3=3,$B$3,IF($O$5=3,$B$5,IF($O$7=3,$B$7,"")))</f>
        <v>Tirol</v>
      </c>
      <c r="C16" s="66"/>
      <c r="E16" s="71"/>
    </row>
  </sheetData>
  <mergeCells count="14">
    <mergeCell ref="O1:O2"/>
    <mergeCell ref="N1:N2"/>
    <mergeCell ref="B1:B2"/>
    <mergeCell ref="C1:E2"/>
    <mergeCell ref="F1:H2"/>
    <mergeCell ref="I1:K2"/>
    <mergeCell ref="L1:L2"/>
    <mergeCell ref="M1:M2"/>
    <mergeCell ref="O3:O4"/>
    <mergeCell ref="O5:O6"/>
    <mergeCell ref="O7:O8"/>
    <mergeCell ref="B3:B4"/>
    <mergeCell ref="B5:B6"/>
    <mergeCell ref="B7:B8"/>
  </mergeCells>
  <phoneticPr fontId="0" type="noConversion"/>
  <printOptions horizontalCentered="1" verticalCentered="1" gridLinesSet="0"/>
  <pageMargins left="0.78740157480314965" right="0.78740157480314965" top="0.78740157480314965" bottom="0.78740157480314965" header="0.51181102362204722" footer="0.51181102362204722"/>
  <pageSetup paperSize="9" fitToHeight="0" orientation="landscape" horizontalDpi="4294967292" verticalDpi="4294967292" r:id="rId1"/>
  <headerFooter alignWithMargins="0"/>
  <colBreaks count="2" manualBreakCount="2">
    <brk id="65535" max="1048575" man="1"/>
    <brk id="65535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CE8850-E3F0-4CD4-864D-D6F2931E1D28}">
  <sheetPr codeName="Tabelle27"/>
  <dimension ref="A1:O16"/>
  <sheetViews>
    <sheetView showGridLines="0" defaultGridColor="0" colorId="8" zoomScaleNormal="100" zoomScaleSheetLayoutView="75" workbookViewId="0">
      <selection activeCell="K5" sqref="K5"/>
    </sheetView>
  </sheetViews>
  <sheetFormatPr defaultColWidth="12" defaultRowHeight="12.75"/>
  <cols>
    <col min="1" max="1" width="2.28515625" style="21" customWidth="1"/>
    <col min="2" max="2" width="50.7109375" style="21" customWidth="1"/>
    <col min="3" max="3" width="2.42578125" style="69" customWidth="1"/>
    <col min="4" max="4" width="0.85546875" style="67" customWidth="1"/>
    <col min="5" max="5" width="2.42578125" style="68" customWidth="1"/>
    <col min="6" max="6" width="2.42578125" style="69" customWidth="1"/>
    <col min="7" max="7" width="0.85546875" style="67" customWidth="1"/>
    <col min="8" max="8" width="2.42578125" style="68" customWidth="1"/>
    <col min="9" max="9" width="2.42578125" style="69" customWidth="1"/>
    <col min="10" max="10" width="0.85546875" style="67" customWidth="1"/>
    <col min="11" max="11" width="2.42578125" style="68" customWidth="1"/>
    <col min="12" max="14" width="3.85546875" style="21" customWidth="1"/>
    <col min="15" max="15" width="4.28515625" style="21" customWidth="1"/>
    <col min="16" max="16384" width="12" style="21"/>
  </cols>
  <sheetData>
    <row r="1" spans="1:15" ht="15" customHeight="1">
      <c r="A1" s="20"/>
      <c r="B1" s="129" t="s">
        <v>191</v>
      </c>
      <c r="C1" s="131">
        <v>1</v>
      </c>
      <c r="D1" s="132"/>
      <c r="E1" s="133"/>
      <c r="F1" s="137">
        <v>2</v>
      </c>
      <c r="G1" s="132"/>
      <c r="H1" s="133"/>
      <c r="I1" s="137">
        <v>3</v>
      </c>
      <c r="J1" s="132"/>
      <c r="K1" s="133"/>
      <c r="L1" s="123" t="s">
        <v>6</v>
      </c>
      <c r="M1" s="125" t="s">
        <v>7</v>
      </c>
      <c r="N1" s="125" t="s">
        <v>8</v>
      </c>
      <c r="O1" s="127" t="s">
        <v>9</v>
      </c>
    </row>
    <row r="2" spans="1:15" ht="15" customHeight="1" thickBot="1">
      <c r="A2" s="22"/>
      <c r="B2" s="130"/>
      <c r="C2" s="134"/>
      <c r="D2" s="135"/>
      <c r="E2" s="136"/>
      <c r="F2" s="138"/>
      <c r="G2" s="135"/>
      <c r="H2" s="136"/>
      <c r="I2" s="138"/>
      <c r="J2" s="135"/>
      <c r="K2" s="136"/>
      <c r="L2" s="124"/>
      <c r="M2" s="126"/>
      <c r="N2" s="126"/>
      <c r="O2" s="128"/>
    </row>
    <row r="3" spans="1:15" s="33" customFormat="1" ht="25.15" customHeight="1">
      <c r="A3" s="23">
        <v>1</v>
      </c>
      <c r="B3" s="143" t="s">
        <v>192</v>
      </c>
      <c r="C3" s="24"/>
      <c r="D3" s="25"/>
      <c r="E3" s="26"/>
      <c r="F3" s="27">
        <v>2</v>
      </c>
      <c r="G3" s="28" t="s">
        <v>10</v>
      </c>
      <c r="H3" s="27">
        <v>4</v>
      </c>
      <c r="I3" s="29">
        <v>0</v>
      </c>
      <c r="J3" s="28" t="s">
        <v>10</v>
      </c>
      <c r="K3" s="28">
        <v>4</v>
      </c>
      <c r="L3" s="31">
        <f>IF(F3&gt;H3,1,0)+IF(I3&gt;K3,1,0)</f>
        <v>0</v>
      </c>
      <c r="M3" s="31">
        <f>IF(F3&lt;H3,1,0)+IF(I3&lt;K3,1,0)</f>
        <v>2</v>
      </c>
      <c r="N3" s="32">
        <f>(L3*2)+(M3*1)</f>
        <v>2</v>
      </c>
      <c r="O3" s="139">
        <v>3</v>
      </c>
    </row>
    <row r="4" spans="1:15" s="43" customFormat="1" ht="13.15" customHeight="1">
      <c r="A4" s="34"/>
      <c r="B4" s="144"/>
      <c r="C4" s="35"/>
      <c r="D4" s="36"/>
      <c r="E4" s="36"/>
      <c r="F4" s="37">
        <v>1</v>
      </c>
      <c r="G4" s="38"/>
      <c r="H4" s="38"/>
      <c r="I4" s="39">
        <v>2</v>
      </c>
      <c r="J4" s="38"/>
      <c r="K4" s="38"/>
      <c r="L4" s="41"/>
      <c r="M4" s="41"/>
      <c r="N4" s="42"/>
      <c r="O4" s="140"/>
    </row>
    <row r="5" spans="1:15" s="33" customFormat="1" ht="25.15" customHeight="1">
      <c r="A5" s="23">
        <f>A3+1</f>
        <v>2</v>
      </c>
      <c r="B5" s="145" t="s">
        <v>193</v>
      </c>
      <c r="C5" s="44">
        <f>IF(H3="","",H3)</f>
        <v>4</v>
      </c>
      <c r="D5" s="45" t="s">
        <v>10</v>
      </c>
      <c r="E5" s="45">
        <f>IF(F3="","",F3)</f>
        <v>2</v>
      </c>
      <c r="F5" s="46"/>
      <c r="G5" s="25"/>
      <c r="H5" s="25"/>
      <c r="I5" s="29">
        <v>4</v>
      </c>
      <c r="J5" s="28" t="s">
        <v>10</v>
      </c>
      <c r="K5" s="28">
        <v>2</v>
      </c>
      <c r="L5" s="31">
        <f>IF(C5&gt;E5,1,0)+IF(I5&gt;K5,1,0)</f>
        <v>2</v>
      </c>
      <c r="M5" s="31">
        <f>IF(C5&lt;E5,1,0)+IF(I5&lt;K5,1,0)</f>
        <v>0</v>
      </c>
      <c r="N5" s="47">
        <f>(L5*2)+(M5*1)</f>
        <v>4</v>
      </c>
      <c r="O5" s="141">
        <v>1</v>
      </c>
    </row>
    <row r="6" spans="1:15" s="43" customFormat="1" ht="13.15" customHeight="1">
      <c r="A6" s="34"/>
      <c r="B6" s="144"/>
      <c r="C6" s="48"/>
      <c r="D6" s="49"/>
      <c r="E6" s="49"/>
      <c r="F6" s="35"/>
      <c r="G6" s="36"/>
      <c r="H6" s="36"/>
      <c r="I6" s="39">
        <v>3</v>
      </c>
      <c r="J6" s="38"/>
      <c r="K6" s="38"/>
      <c r="L6" s="41"/>
      <c r="M6" s="41"/>
      <c r="N6" s="42"/>
      <c r="O6" s="140"/>
    </row>
    <row r="7" spans="1:15" s="33" customFormat="1" ht="25.15" customHeight="1">
      <c r="A7" s="23">
        <v>3</v>
      </c>
      <c r="B7" s="145" t="s">
        <v>194</v>
      </c>
      <c r="C7" s="45">
        <f>IF(K3="","",K3)</f>
        <v>4</v>
      </c>
      <c r="D7" s="45" t="s">
        <v>10</v>
      </c>
      <c r="E7" s="45">
        <f>IF(I3="","",I3)</f>
        <v>0</v>
      </c>
      <c r="F7" s="50">
        <f>IF(K5="","",K5)</f>
        <v>2</v>
      </c>
      <c r="G7" s="51" t="s">
        <v>10</v>
      </c>
      <c r="H7" s="45">
        <f>IF(I5="","",I5)</f>
        <v>4</v>
      </c>
      <c r="I7" s="46"/>
      <c r="J7" s="25"/>
      <c r="K7" s="25"/>
      <c r="L7" s="31">
        <f>IF(C7&gt;E7,1,0)+IF(F7&gt;H7,1,0)</f>
        <v>1</v>
      </c>
      <c r="M7" s="31">
        <f>IF(C7&lt;E7,1,0)+IF(F7&lt;H7,1,0)</f>
        <v>1</v>
      </c>
      <c r="N7" s="31">
        <f>(L7*2)+(M7*1)</f>
        <v>3</v>
      </c>
      <c r="O7" s="141">
        <v>2</v>
      </c>
    </row>
    <row r="8" spans="1:15" s="52" customFormat="1" ht="13.15" customHeight="1" thickBot="1">
      <c r="A8" s="54"/>
      <c r="B8" s="146"/>
      <c r="C8" s="55"/>
      <c r="D8" s="56"/>
      <c r="E8" s="56"/>
      <c r="F8" s="57"/>
      <c r="G8" s="58"/>
      <c r="H8" s="58"/>
      <c r="I8" s="59"/>
      <c r="J8" s="60"/>
      <c r="K8" s="120"/>
      <c r="L8" s="62"/>
      <c r="M8" s="62"/>
      <c r="N8" s="63"/>
      <c r="O8" s="142"/>
    </row>
    <row r="13" spans="1:15" ht="20.100000000000001" customHeight="1">
      <c r="A13" s="64"/>
      <c r="B13" s="65" t="s">
        <v>11</v>
      </c>
      <c r="C13" s="66"/>
    </row>
    <row r="14" spans="1:15" ht="24.95" customHeight="1">
      <c r="A14" s="64" t="s">
        <v>12</v>
      </c>
      <c r="B14" s="70" t="str">
        <f>IF($O$3=1,$B$3,IF($O$5=1,$B$5,IF($O$7=1,$B$7,"")))</f>
        <v>Salzburg</v>
      </c>
      <c r="C14" s="66"/>
      <c r="E14" s="71"/>
    </row>
    <row r="15" spans="1:15" ht="24.95" customHeight="1">
      <c r="A15" s="64" t="s">
        <v>13</v>
      </c>
      <c r="B15" s="70" t="str">
        <f>IF($O$3=2,$B$3,IF($O$5=2,$B$5,IF($O$7=2,$B$7,"")))</f>
        <v>Oberösterreich</v>
      </c>
      <c r="C15" s="66"/>
      <c r="E15" s="71"/>
    </row>
    <row r="16" spans="1:15" ht="24.95" customHeight="1">
      <c r="A16" s="64" t="s">
        <v>14</v>
      </c>
      <c r="B16" s="70" t="str">
        <f>IF($O$3=3,$B$3,IF($O$5=3,$B$5,IF($O$7=3,$B$7,"")))</f>
        <v>Burgenland</v>
      </c>
      <c r="C16" s="66"/>
      <c r="E16" s="71"/>
    </row>
  </sheetData>
  <mergeCells count="14">
    <mergeCell ref="O3:O4"/>
    <mergeCell ref="O5:O6"/>
    <mergeCell ref="O7:O8"/>
    <mergeCell ref="B3:B4"/>
    <mergeCell ref="B5:B6"/>
    <mergeCell ref="B7:B8"/>
    <mergeCell ref="L1:L2"/>
    <mergeCell ref="M1:M2"/>
    <mergeCell ref="O1:O2"/>
    <mergeCell ref="N1:N2"/>
    <mergeCell ref="B1:B2"/>
    <mergeCell ref="C1:E2"/>
    <mergeCell ref="F1:H2"/>
    <mergeCell ref="I1:K2"/>
  </mergeCells>
  <phoneticPr fontId="0" type="noConversion"/>
  <printOptions horizontalCentered="1" verticalCentered="1" gridLinesSet="0"/>
  <pageMargins left="0.78740157480314965" right="0.78740157480314965" top="0.78740157480314965" bottom="0.78740157480314965" header="0.51181102362204722" footer="0.51181102362204722"/>
  <pageSetup paperSize="9" fitToHeight="0" orientation="landscape" horizontalDpi="4294967292" verticalDpi="4294967292" r:id="rId1"/>
  <headerFooter alignWithMargins="0"/>
  <colBreaks count="2" manualBreakCount="2">
    <brk id="65535" max="1048575" man="1"/>
    <brk id="65535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2A127F-D142-4039-9F76-151B7C20A607}">
  <sheetPr codeName="Tabelle28"/>
  <dimension ref="A1:O16"/>
  <sheetViews>
    <sheetView showGridLines="0" defaultGridColor="0" colorId="8" zoomScaleNormal="100" zoomScaleSheetLayoutView="75" workbookViewId="0">
      <selection activeCell="O5" sqref="O5:O6"/>
    </sheetView>
  </sheetViews>
  <sheetFormatPr defaultColWidth="12" defaultRowHeight="12.75"/>
  <cols>
    <col min="1" max="1" width="2.28515625" style="21" customWidth="1"/>
    <col min="2" max="2" width="50.7109375" style="21" customWidth="1"/>
    <col min="3" max="3" width="2.42578125" style="69" customWidth="1"/>
    <col min="4" max="4" width="0.85546875" style="67" customWidth="1"/>
    <col min="5" max="5" width="2.42578125" style="68" customWidth="1"/>
    <col min="6" max="6" width="2.42578125" style="69" customWidth="1"/>
    <col min="7" max="7" width="0.85546875" style="67" customWidth="1"/>
    <col min="8" max="8" width="2.42578125" style="68" customWidth="1"/>
    <col min="9" max="9" width="2.42578125" style="69" customWidth="1"/>
    <col min="10" max="10" width="0.85546875" style="67" customWidth="1"/>
    <col min="11" max="11" width="2.42578125" style="68" customWidth="1"/>
    <col min="12" max="14" width="3.85546875" style="21" customWidth="1"/>
    <col min="15" max="15" width="4.28515625" style="21" customWidth="1"/>
    <col min="16" max="16384" width="12" style="21"/>
  </cols>
  <sheetData>
    <row r="1" spans="1:15" ht="15" customHeight="1">
      <c r="A1" s="20"/>
      <c r="B1" s="129" t="s">
        <v>218</v>
      </c>
      <c r="C1" s="131">
        <v>1</v>
      </c>
      <c r="D1" s="132"/>
      <c r="E1" s="133"/>
      <c r="F1" s="137">
        <v>2</v>
      </c>
      <c r="G1" s="132"/>
      <c r="H1" s="133"/>
      <c r="I1" s="137">
        <v>3</v>
      </c>
      <c r="J1" s="132"/>
      <c r="K1" s="133"/>
      <c r="L1" s="123" t="s">
        <v>6</v>
      </c>
      <c r="M1" s="125" t="s">
        <v>7</v>
      </c>
      <c r="N1" s="125" t="s">
        <v>8</v>
      </c>
      <c r="O1" s="127" t="s">
        <v>9</v>
      </c>
    </row>
    <row r="2" spans="1:15" ht="15" customHeight="1" thickBot="1">
      <c r="A2" s="22"/>
      <c r="B2" s="130"/>
      <c r="C2" s="134"/>
      <c r="D2" s="135"/>
      <c r="E2" s="136"/>
      <c r="F2" s="138"/>
      <c r="G2" s="135"/>
      <c r="H2" s="136"/>
      <c r="I2" s="138"/>
      <c r="J2" s="135"/>
      <c r="K2" s="136"/>
      <c r="L2" s="124"/>
      <c r="M2" s="126"/>
      <c r="N2" s="126"/>
      <c r="O2" s="128"/>
    </row>
    <row r="3" spans="1:15" s="33" customFormat="1" ht="25.15" customHeight="1">
      <c r="A3" s="23">
        <v>1</v>
      </c>
      <c r="B3" s="143" t="s">
        <v>195</v>
      </c>
      <c r="C3" s="24"/>
      <c r="D3" s="25"/>
      <c r="E3" s="26"/>
      <c r="F3" s="27">
        <v>1</v>
      </c>
      <c r="G3" s="28" t="s">
        <v>10</v>
      </c>
      <c r="H3" s="27">
        <v>4</v>
      </c>
      <c r="I3" s="29">
        <v>0</v>
      </c>
      <c r="J3" s="28" t="s">
        <v>10</v>
      </c>
      <c r="K3" s="28">
        <v>4</v>
      </c>
      <c r="L3" s="31">
        <f>IF(F3&gt;H3,1,0)+IF(I3&gt;K3,1,0)</f>
        <v>0</v>
      </c>
      <c r="M3" s="31">
        <f>IF(F3&lt;H3,1,0)+IF(I3&lt;K3,1,0)</f>
        <v>2</v>
      </c>
      <c r="N3" s="32">
        <f>(L3*2)+(M3*1)</f>
        <v>2</v>
      </c>
      <c r="O3" s="139">
        <v>3</v>
      </c>
    </row>
    <row r="4" spans="1:15" s="43" customFormat="1" ht="13.15" customHeight="1">
      <c r="A4" s="34"/>
      <c r="B4" s="144"/>
      <c r="C4" s="35"/>
      <c r="D4" s="36"/>
      <c r="E4" s="36"/>
      <c r="F4" s="37">
        <v>1</v>
      </c>
      <c r="G4" s="38"/>
      <c r="H4" s="38"/>
      <c r="I4" s="39">
        <v>2</v>
      </c>
      <c r="J4" s="38"/>
      <c r="K4" s="38"/>
      <c r="L4" s="41"/>
      <c r="M4" s="41"/>
      <c r="N4" s="42"/>
      <c r="O4" s="140"/>
    </row>
    <row r="5" spans="1:15" s="33" customFormat="1" ht="25.15" customHeight="1">
      <c r="A5" s="23">
        <f>A3+1</f>
        <v>2</v>
      </c>
      <c r="B5" s="145" t="s">
        <v>196</v>
      </c>
      <c r="C5" s="44">
        <f>IF(H3="","",H3)</f>
        <v>4</v>
      </c>
      <c r="D5" s="45" t="s">
        <v>10</v>
      </c>
      <c r="E5" s="45">
        <f>IF(F3="","",F3)</f>
        <v>1</v>
      </c>
      <c r="F5" s="46"/>
      <c r="G5" s="25"/>
      <c r="H5" s="25"/>
      <c r="I5" s="29">
        <v>4</v>
      </c>
      <c r="J5" s="28" t="s">
        <v>10</v>
      </c>
      <c r="K5" s="28">
        <v>2</v>
      </c>
      <c r="L5" s="31">
        <f>IF(C5&gt;E5,1,0)+IF(I5&gt;K5,1,0)</f>
        <v>2</v>
      </c>
      <c r="M5" s="31">
        <f>IF(C5&lt;E5,1,0)+IF(I5&lt;K5,1,0)</f>
        <v>0</v>
      </c>
      <c r="N5" s="47">
        <f>(L5*2)+(M5*1)</f>
        <v>4</v>
      </c>
      <c r="O5" s="141">
        <v>1</v>
      </c>
    </row>
    <row r="6" spans="1:15" s="43" customFormat="1" ht="13.15" customHeight="1">
      <c r="A6" s="34"/>
      <c r="B6" s="144"/>
      <c r="C6" s="48"/>
      <c r="D6" s="49"/>
      <c r="E6" s="49"/>
      <c r="F6" s="35"/>
      <c r="G6" s="36"/>
      <c r="H6" s="36"/>
      <c r="I6" s="39">
        <v>3</v>
      </c>
      <c r="J6" s="38"/>
      <c r="K6" s="38"/>
      <c r="L6" s="41"/>
      <c r="M6" s="41"/>
      <c r="N6" s="42"/>
      <c r="O6" s="140"/>
    </row>
    <row r="7" spans="1:15" s="33" customFormat="1" ht="25.15" customHeight="1">
      <c r="A7" s="23">
        <v>3</v>
      </c>
      <c r="B7" s="145" t="s">
        <v>197</v>
      </c>
      <c r="C7" s="45">
        <f>IF(K3="","",K3)</f>
        <v>4</v>
      </c>
      <c r="D7" s="45" t="s">
        <v>10</v>
      </c>
      <c r="E7" s="45">
        <f>IF(I3="","",I3)</f>
        <v>0</v>
      </c>
      <c r="F7" s="50">
        <f>IF(K5="","",K5)</f>
        <v>2</v>
      </c>
      <c r="G7" s="51" t="s">
        <v>10</v>
      </c>
      <c r="H7" s="45">
        <f>IF(I5="","",I5)</f>
        <v>4</v>
      </c>
      <c r="I7" s="46"/>
      <c r="J7" s="25"/>
      <c r="K7" s="25"/>
      <c r="L7" s="31">
        <f>IF(C7&gt;E7,1,0)+IF(F7&gt;H7,1,0)</f>
        <v>1</v>
      </c>
      <c r="M7" s="31">
        <f>IF(C7&lt;E7,1,0)+IF(F7&lt;H7,1,0)</f>
        <v>1</v>
      </c>
      <c r="N7" s="31">
        <f>(L7*2)+(M7*1)</f>
        <v>3</v>
      </c>
      <c r="O7" s="141">
        <v>2</v>
      </c>
    </row>
    <row r="8" spans="1:15" s="52" customFormat="1" ht="13.15" customHeight="1" thickBot="1">
      <c r="A8" s="54"/>
      <c r="B8" s="146"/>
      <c r="C8" s="55"/>
      <c r="D8" s="56"/>
      <c r="E8" s="56"/>
      <c r="F8" s="57"/>
      <c r="G8" s="58"/>
      <c r="H8" s="58"/>
      <c r="I8" s="59"/>
      <c r="J8" s="60"/>
      <c r="K8" s="120"/>
      <c r="L8" s="62"/>
      <c r="M8" s="62"/>
      <c r="N8" s="63"/>
      <c r="O8" s="142"/>
    </row>
    <row r="13" spans="1:15" ht="20.100000000000001" customHeight="1">
      <c r="A13" s="64"/>
      <c r="B13" s="65" t="s">
        <v>11</v>
      </c>
      <c r="C13" s="66"/>
    </row>
    <row r="14" spans="1:15" ht="24.95" customHeight="1">
      <c r="A14" s="64" t="s">
        <v>12</v>
      </c>
      <c r="B14" s="70" t="str">
        <f>IF($O$3=1,$B$3,IF($O$5=1,$B$5,IF($O$7=1,$B$7,"")))</f>
        <v>Niederösterreich</v>
      </c>
      <c r="C14" s="66"/>
      <c r="E14" s="71"/>
    </row>
    <row r="15" spans="1:15" ht="24.95" customHeight="1">
      <c r="A15" s="64" t="s">
        <v>13</v>
      </c>
      <c r="B15" s="70" t="str">
        <f>IF($O$3=2,$B$3,IF($O$5=2,$B$5,IF($O$7=2,$B$7,"")))</f>
        <v>Kärnten</v>
      </c>
      <c r="C15" s="66"/>
      <c r="E15" s="71"/>
    </row>
    <row r="16" spans="1:15" ht="24.95" customHeight="1">
      <c r="A16" s="64" t="s">
        <v>14</v>
      </c>
      <c r="B16" s="70" t="str">
        <f>IF($O$3=3,$B$3,IF($O$5=3,$B$5,IF($O$7=3,$B$7,"")))</f>
        <v>Vorarlberg</v>
      </c>
      <c r="C16" s="66"/>
      <c r="E16" s="71"/>
    </row>
  </sheetData>
  <mergeCells count="14">
    <mergeCell ref="O3:O4"/>
    <mergeCell ref="O5:O6"/>
    <mergeCell ref="O7:O8"/>
    <mergeCell ref="B3:B4"/>
    <mergeCell ref="B5:B6"/>
    <mergeCell ref="B7:B8"/>
    <mergeCell ref="L1:L2"/>
    <mergeCell ref="M1:M2"/>
    <mergeCell ref="O1:O2"/>
    <mergeCell ref="N1:N2"/>
    <mergeCell ref="B1:B2"/>
    <mergeCell ref="C1:E2"/>
    <mergeCell ref="F1:H2"/>
    <mergeCell ref="I1:K2"/>
  </mergeCells>
  <phoneticPr fontId="0" type="noConversion"/>
  <printOptions horizontalCentered="1" verticalCentered="1" gridLinesSet="0"/>
  <pageMargins left="0.78740157480314965" right="0.78740157480314965" top="0.78740157480314965" bottom="0.78740157480314965" header="0.51181102362204722" footer="0.51181102362204722"/>
  <pageSetup paperSize="9" fitToHeight="0" orientation="landscape" horizontalDpi="4294967292" verticalDpi="4294967292" r:id="rId1"/>
  <headerFooter alignWithMargins="0"/>
  <colBreaks count="2" manualBreakCount="2">
    <brk id="65535" max="1048575" man="1"/>
    <brk id="65535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A5C482-41EB-4001-A09F-0C64FCCED6B6}">
  <sheetPr codeName="Tabelle32">
    <tabColor indexed="10"/>
  </sheetPr>
  <dimension ref="A1:O16"/>
  <sheetViews>
    <sheetView showGridLines="0" defaultGridColor="0" colorId="8" zoomScaleNormal="100" zoomScaleSheetLayoutView="75" workbookViewId="0"/>
  </sheetViews>
  <sheetFormatPr defaultColWidth="12" defaultRowHeight="12.75"/>
  <cols>
    <col min="1" max="1" width="2.28515625" style="21" customWidth="1"/>
    <col min="2" max="2" width="50.7109375" style="21" customWidth="1"/>
    <col min="3" max="3" width="2.42578125" style="69" customWidth="1"/>
    <col min="4" max="4" width="0.85546875" style="67" customWidth="1"/>
    <col min="5" max="5" width="2.42578125" style="68" customWidth="1"/>
    <col min="6" max="6" width="2.42578125" style="69" customWidth="1"/>
    <col min="7" max="7" width="0.85546875" style="67" customWidth="1"/>
    <col min="8" max="8" width="2.42578125" style="68" customWidth="1"/>
    <col min="9" max="9" width="2.42578125" style="69" customWidth="1"/>
    <col min="10" max="10" width="0.85546875" style="67" customWidth="1"/>
    <col min="11" max="11" width="2.42578125" style="68" customWidth="1"/>
    <col min="12" max="14" width="3.85546875" style="21" customWidth="1"/>
    <col min="15" max="15" width="4.28515625" style="21" customWidth="1"/>
    <col min="16" max="16384" width="12" style="21"/>
  </cols>
  <sheetData>
    <row r="1" spans="1:15" ht="15" customHeight="1">
      <c r="A1" s="20"/>
      <c r="B1" s="129" t="s">
        <v>222</v>
      </c>
      <c r="C1" s="131">
        <v>1</v>
      </c>
      <c r="D1" s="132"/>
      <c r="E1" s="133"/>
      <c r="F1" s="137">
        <v>2</v>
      </c>
      <c r="G1" s="132"/>
      <c r="H1" s="133"/>
      <c r="I1" s="137">
        <v>3</v>
      </c>
      <c r="J1" s="132"/>
      <c r="K1" s="133"/>
      <c r="L1" s="123" t="s">
        <v>6</v>
      </c>
      <c r="M1" s="125" t="s">
        <v>7</v>
      </c>
      <c r="N1" s="125" t="s">
        <v>8</v>
      </c>
      <c r="O1" s="127" t="s">
        <v>9</v>
      </c>
    </row>
    <row r="2" spans="1:15" ht="15" customHeight="1" thickBot="1">
      <c r="A2" s="22"/>
      <c r="B2" s="130"/>
      <c r="C2" s="134"/>
      <c r="D2" s="135"/>
      <c r="E2" s="136"/>
      <c r="F2" s="138"/>
      <c r="G2" s="135"/>
      <c r="H2" s="136"/>
      <c r="I2" s="138"/>
      <c r="J2" s="135"/>
      <c r="K2" s="136"/>
      <c r="L2" s="124"/>
      <c r="M2" s="126"/>
      <c r="N2" s="126"/>
      <c r="O2" s="128"/>
    </row>
    <row r="3" spans="1:15" s="33" customFormat="1" ht="25.15" customHeight="1">
      <c r="A3" s="23">
        <v>1</v>
      </c>
      <c r="B3" s="143" t="s">
        <v>199</v>
      </c>
      <c r="C3" s="24"/>
      <c r="D3" s="25"/>
      <c r="E3" s="26"/>
      <c r="F3" s="27">
        <v>3</v>
      </c>
      <c r="G3" s="28" t="s">
        <v>10</v>
      </c>
      <c r="H3" s="27">
        <v>0</v>
      </c>
      <c r="I3" s="29">
        <v>3</v>
      </c>
      <c r="J3" s="28" t="s">
        <v>10</v>
      </c>
      <c r="K3" s="28">
        <v>0</v>
      </c>
      <c r="L3" s="31">
        <f>IF(F3&gt;H3,1,0)+IF(I3&gt;K3,1,0)</f>
        <v>2</v>
      </c>
      <c r="M3" s="31">
        <f>IF(F3&lt;H3,1,0)+IF(I3&lt;K3,1,0)</f>
        <v>0</v>
      </c>
      <c r="N3" s="32">
        <f>(L3*2)+(M3*1)</f>
        <v>4</v>
      </c>
      <c r="O3" s="139">
        <v>1</v>
      </c>
    </row>
    <row r="4" spans="1:15" s="43" customFormat="1" ht="13.15" customHeight="1">
      <c r="A4" s="34"/>
      <c r="B4" s="144"/>
      <c r="C4" s="35"/>
      <c r="D4" s="36"/>
      <c r="E4" s="36"/>
      <c r="F4" s="37">
        <v>1</v>
      </c>
      <c r="G4" s="38"/>
      <c r="H4" s="38"/>
      <c r="I4" s="39">
        <v>2</v>
      </c>
      <c r="J4" s="38"/>
      <c r="K4" s="38"/>
      <c r="L4" s="41"/>
      <c r="M4" s="41"/>
      <c r="N4" s="42"/>
      <c r="O4" s="140"/>
    </row>
    <row r="5" spans="1:15" s="33" customFormat="1" ht="25.15" customHeight="1">
      <c r="A5" s="23">
        <f>A3+1</f>
        <v>2</v>
      </c>
      <c r="B5" s="145" t="s">
        <v>202</v>
      </c>
      <c r="C5" s="44">
        <f>IF(H3="","",H3)</f>
        <v>0</v>
      </c>
      <c r="D5" s="45" t="s">
        <v>10</v>
      </c>
      <c r="E5" s="45">
        <f>IF(F3="","",F3)</f>
        <v>3</v>
      </c>
      <c r="F5" s="46"/>
      <c r="G5" s="25"/>
      <c r="H5" s="25"/>
      <c r="I5" s="29">
        <v>1</v>
      </c>
      <c r="J5" s="28" t="s">
        <v>10</v>
      </c>
      <c r="K5" s="28">
        <v>3</v>
      </c>
      <c r="L5" s="31">
        <f>IF(C5&gt;E5,1,0)+IF(I5&gt;K5,1,0)</f>
        <v>0</v>
      </c>
      <c r="M5" s="31">
        <f>IF(C5&lt;E5,1,0)+IF(I5&lt;K5,1,0)</f>
        <v>2</v>
      </c>
      <c r="N5" s="47">
        <f>(L5*2)+(M5*1)</f>
        <v>2</v>
      </c>
      <c r="O5" s="141">
        <v>3</v>
      </c>
    </row>
    <row r="6" spans="1:15" s="43" customFormat="1" ht="13.15" customHeight="1">
      <c r="A6" s="34"/>
      <c r="B6" s="144"/>
      <c r="C6" s="48"/>
      <c r="D6" s="49"/>
      <c r="E6" s="49"/>
      <c r="F6" s="35"/>
      <c r="G6" s="36"/>
      <c r="H6" s="36"/>
      <c r="I6" s="39">
        <v>3</v>
      </c>
      <c r="J6" s="38"/>
      <c r="K6" s="38"/>
      <c r="L6" s="41"/>
      <c r="M6" s="41"/>
      <c r="N6" s="42"/>
      <c r="O6" s="140"/>
    </row>
    <row r="7" spans="1:15" s="33" customFormat="1" ht="25.15" customHeight="1">
      <c r="A7" s="23">
        <v>3</v>
      </c>
      <c r="B7" s="145" t="s">
        <v>189</v>
      </c>
      <c r="C7" s="45">
        <f>IF(K3="","",K3)</f>
        <v>0</v>
      </c>
      <c r="D7" s="45" t="s">
        <v>10</v>
      </c>
      <c r="E7" s="45">
        <f>IF(I3="","",I3)</f>
        <v>3</v>
      </c>
      <c r="F7" s="50">
        <f>IF(K5="","",K5)</f>
        <v>3</v>
      </c>
      <c r="G7" s="51" t="s">
        <v>10</v>
      </c>
      <c r="H7" s="45">
        <f>IF(I5="","",I5)</f>
        <v>1</v>
      </c>
      <c r="I7" s="46"/>
      <c r="J7" s="25"/>
      <c r="K7" s="25"/>
      <c r="L7" s="31">
        <f>IF(C7&gt;E7,1,0)+IF(F7&gt;H7,1,0)</f>
        <v>1</v>
      </c>
      <c r="M7" s="31">
        <f>IF(C7&lt;E7,1,0)+IF(F7&lt;H7,1,0)</f>
        <v>1</v>
      </c>
      <c r="N7" s="31">
        <f>(L7*2)+(M7*1)</f>
        <v>3</v>
      </c>
      <c r="O7" s="141">
        <v>2</v>
      </c>
    </row>
    <row r="8" spans="1:15" s="52" customFormat="1" ht="13.15" customHeight="1" thickBot="1">
      <c r="A8" s="54"/>
      <c r="B8" s="146"/>
      <c r="C8" s="55"/>
      <c r="D8" s="56"/>
      <c r="E8" s="56"/>
      <c r="F8" s="57"/>
      <c r="G8" s="58"/>
      <c r="H8" s="58"/>
      <c r="I8" s="59"/>
      <c r="J8" s="60"/>
      <c r="K8" s="120"/>
      <c r="L8" s="62"/>
      <c r="M8" s="62"/>
      <c r="N8" s="63"/>
      <c r="O8" s="142"/>
    </row>
    <row r="13" spans="1:15" ht="20.100000000000001" customHeight="1">
      <c r="A13" s="64"/>
      <c r="B13" s="65" t="s">
        <v>11</v>
      </c>
      <c r="C13" s="66"/>
    </row>
    <row r="14" spans="1:15" ht="24.95" customHeight="1">
      <c r="A14" s="64" t="s">
        <v>12</v>
      </c>
      <c r="B14" s="70" t="str">
        <f>IF($O$3=1,$B$3,IF($O$5=1,$B$5,IF($O$7=1,$B$7,"")))</f>
        <v>Steiermark 1</v>
      </c>
      <c r="C14" s="66"/>
      <c r="E14" s="71"/>
    </row>
    <row r="15" spans="1:15" ht="24.95" customHeight="1">
      <c r="A15" s="64" t="s">
        <v>13</v>
      </c>
      <c r="B15" s="70" t="str">
        <f>IF($O$3=2,$B$3,IF($O$5=2,$B$5,IF($O$7=2,$B$7,"")))</f>
        <v>Wien</v>
      </c>
      <c r="C15" s="66"/>
      <c r="E15" s="71"/>
    </row>
    <row r="16" spans="1:15" ht="24.95" customHeight="1">
      <c r="A16" s="64" t="s">
        <v>14</v>
      </c>
      <c r="B16" s="70" t="str">
        <f>IF($O$3=3,$B$3,IF($O$5=3,$B$5,IF($O$7=3,$B$7,"")))</f>
        <v>Steiermark 2</v>
      </c>
      <c r="C16" s="66"/>
      <c r="E16" s="71"/>
    </row>
  </sheetData>
  <mergeCells count="14">
    <mergeCell ref="O1:O2"/>
    <mergeCell ref="N1:N2"/>
    <mergeCell ref="B1:B2"/>
    <mergeCell ref="C1:E2"/>
    <mergeCell ref="F1:H2"/>
    <mergeCell ref="I1:K2"/>
    <mergeCell ref="L1:L2"/>
    <mergeCell ref="M1:M2"/>
    <mergeCell ref="O3:O4"/>
    <mergeCell ref="O5:O6"/>
    <mergeCell ref="O7:O8"/>
    <mergeCell ref="B3:B4"/>
    <mergeCell ref="B5:B6"/>
    <mergeCell ref="B7:B8"/>
  </mergeCells>
  <phoneticPr fontId="0" type="noConversion"/>
  <printOptions horizontalCentered="1" verticalCentered="1" gridLinesSet="0"/>
  <pageMargins left="0.78740157480314965" right="0.78740157480314965" top="0.78740157480314965" bottom="0.78740157480314965" header="0.51181102362204722" footer="0.51181102362204722"/>
  <pageSetup paperSize="9" fitToHeight="0" orientation="landscape" horizontalDpi="4294967293" verticalDpi="4294967292" r:id="rId1"/>
  <headerFooter alignWithMargins="0"/>
  <colBreaks count="2" manualBreakCount="2">
    <brk id="65535" max="1048575" man="1"/>
    <brk id="65535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68C88C-0EE5-478B-A287-695771ED9D5C}">
  <sheetPr codeName="Tabelle34">
    <tabColor indexed="10"/>
  </sheetPr>
  <dimension ref="A1:O16"/>
  <sheetViews>
    <sheetView showGridLines="0" defaultGridColor="0" colorId="8" zoomScaleNormal="100" zoomScaleSheetLayoutView="75" workbookViewId="0"/>
  </sheetViews>
  <sheetFormatPr defaultColWidth="12" defaultRowHeight="12.75"/>
  <cols>
    <col min="1" max="1" width="2.28515625" style="21" customWidth="1"/>
    <col min="2" max="2" width="50.7109375" style="21" customWidth="1"/>
    <col min="3" max="3" width="2.42578125" style="69" customWidth="1"/>
    <col min="4" max="4" width="0.85546875" style="67" customWidth="1"/>
    <col min="5" max="5" width="2.42578125" style="68" customWidth="1"/>
    <col min="6" max="6" width="2.42578125" style="69" customWidth="1"/>
    <col min="7" max="7" width="0.85546875" style="67" customWidth="1"/>
    <col min="8" max="8" width="2.42578125" style="68" customWidth="1"/>
    <col min="9" max="9" width="2.42578125" style="69" customWidth="1"/>
    <col min="10" max="10" width="0.85546875" style="67" customWidth="1"/>
    <col min="11" max="11" width="2.42578125" style="68" customWidth="1"/>
    <col min="12" max="14" width="3.85546875" style="21" customWidth="1"/>
    <col min="15" max="15" width="4.28515625" style="21" customWidth="1"/>
    <col min="16" max="16384" width="12" style="21"/>
  </cols>
  <sheetData>
    <row r="1" spans="1:15" ht="15" customHeight="1">
      <c r="A1" s="20"/>
      <c r="B1" s="129" t="s">
        <v>223</v>
      </c>
      <c r="C1" s="131">
        <v>1</v>
      </c>
      <c r="D1" s="132"/>
      <c r="E1" s="133"/>
      <c r="F1" s="137">
        <v>2</v>
      </c>
      <c r="G1" s="132"/>
      <c r="H1" s="133"/>
      <c r="I1" s="137">
        <v>3</v>
      </c>
      <c r="J1" s="132"/>
      <c r="K1" s="133"/>
      <c r="L1" s="123" t="s">
        <v>6</v>
      </c>
      <c r="M1" s="125" t="s">
        <v>7</v>
      </c>
      <c r="N1" s="125" t="s">
        <v>8</v>
      </c>
      <c r="O1" s="127" t="s">
        <v>9</v>
      </c>
    </row>
    <row r="2" spans="1:15" ht="15" customHeight="1" thickBot="1">
      <c r="A2" s="22"/>
      <c r="B2" s="130"/>
      <c r="C2" s="134"/>
      <c r="D2" s="135"/>
      <c r="E2" s="136"/>
      <c r="F2" s="138"/>
      <c r="G2" s="135"/>
      <c r="H2" s="136"/>
      <c r="I2" s="138"/>
      <c r="J2" s="135"/>
      <c r="K2" s="136"/>
      <c r="L2" s="124"/>
      <c r="M2" s="126"/>
      <c r="N2" s="126"/>
      <c r="O2" s="128"/>
    </row>
    <row r="3" spans="1:15" s="33" customFormat="1" ht="25.15" customHeight="1">
      <c r="A3" s="23">
        <v>1</v>
      </c>
      <c r="B3" s="143" t="s">
        <v>194</v>
      </c>
      <c r="C3" s="24"/>
      <c r="D3" s="25"/>
      <c r="E3" s="26"/>
      <c r="F3" s="27">
        <v>2</v>
      </c>
      <c r="G3" s="28" t="s">
        <v>10</v>
      </c>
      <c r="H3" s="27">
        <v>3</v>
      </c>
      <c r="I3" s="29">
        <v>2</v>
      </c>
      <c r="J3" s="28" t="s">
        <v>10</v>
      </c>
      <c r="K3" s="28">
        <v>3</v>
      </c>
      <c r="L3" s="31">
        <f>IF(F3&gt;H3,1,0)+IF(I3&gt;K3,1,0)</f>
        <v>0</v>
      </c>
      <c r="M3" s="31">
        <f>IF(F3&lt;H3,1,0)+IF(I3&lt;K3,1,0)</f>
        <v>2</v>
      </c>
      <c r="N3" s="32">
        <f>(L3*2)+(M3*1)</f>
        <v>2</v>
      </c>
      <c r="O3" s="139">
        <v>6</v>
      </c>
    </row>
    <row r="4" spans="1:15" s="43" customFormat="1" ht="13.15" customHeight="1">
      <c r="A4" s="34"/>
      <c r="B4" s="144"/>
      <c r="C4" s="35"/>
      <c r="D4" s="36"/>
      <c r="E4" s="36"/>
      <c r="F4" s="37">
        <v>1</v>
      </c>
      <c r="G4" s="38"/>
      <c r="H4" s="38"/>
      <c r="I4" s="39">
        <v>2</v>
      </c>
      <c r="J4" s="38"/>
      <c r="K4" s="38"/>
      <c r="L4" s="41"/>
      <c r="M4" s="41"/>
      <c r="N4" s="42"/>
      <c r="O4" s="140"/>
    </row>
    <row r="5" spans="1:15" s="33" customFormat="1" ht="25.15" customHeight="1">
      <c r="A5" s="23">
        <f>A3+1</f>
        <v>2</v>
      </c>
      <c r="B5" s="145" t="s">
        <v>196</v>
      </c>
      <c r="C5" s="44">
        <f>IF(H3="","",H3)</f>
        <v>3</v>
      </c>
      <c r="D5" s="45" t="s">
        <v>10</v>
      </c>
      <c r="E5" s="45">
        <f>IF(F3="","",F3)</f>
        <v>2</v>
      </c>
      <c r="F5" s="46"/>
      <c r="G5" s="25"/>
      <c r="H5" s="25"/>
      <c r="I5" s="29">
        <v>1</v>
      </c>
      <c r="J5" s="28" t="s">
        <v>10</v>
      </c>
      <c r="K5" s="28">
        <v>3</v>
      </c>
      <c r="L5" s="31">
        <f>IF(C5&gt;E5,1,0)+IF(I5&gt;K5,1,0)</f>
        <v>1</v>
      </c>
      <c r="M5" s="31">
        <f>IF(C5&lt;E5,1,0)+IF(I5&lt;K5,1,0)</f>
        <v>1</v>
      </c>
      <c r="N5" s="47">
        <f>(L5*2)+(M5*1)</f>
        <v>3</v>
      </c>
      <c r="O5" s="141">
        <v>5</v>
      </c>
    </row>
    <row r="6" spans="1:15" s="43" customFormat="1" ht="13.15" customHeight="1">
      <c r="A6" s="34"/>
      <c r="B6" s="144"/>
      <c r="C6" s="48"/>
      <c r="D6" s="49"/>
      <c r="E6" s="49"/>
      <c r="F6" s="35"/>
      <c r="G6" s="36"/>
      <c r="H6" s="36"/>
      <c r="I6" s="39">
        <v>3</v>
      </c>
      <c r="J6" s="38"/>
      <c r="K6" s="38"/>
      <c r="L6" s="41"/>
      <c r="M6" s="41"/>
      <c r="N6" s="42"/>
      <c r="O6" s="140"/>
    </row>
    <row r="7" spans="1:15" s="33" customFormat="1" ht="25.15" customHeight="1">
      <c r="A7" s="23">
        <v>3</v>
      </c>
      <c r="B7" s="145" t="s">
        <v>190</v>
      </c>
      <c r="C7" s="45">
        <f>IF(K3="","",K3)</f>
        <v>3</v>
      </c>
      <c r="D7" s="45" t="s">
        <v>10</v>
      </c>
      <c r="E7" s="45">
        <f>IF(I3="","",I3)</f>
        <v>2</v>
      </c>
      <c r="F7" s="50">
        <f>IF(K5="","",K5)</f>
        <v>3</v>
      </c>
      <c r="G7" s="51" t="s">
        <v>10</v>
      </c>
      <c r="H7" s="45">
        <f>IF(I5="","",I5)</f>
        <v>1</v>
      </c>
      <c r="I7" s="46"/>
      <c r="J7" s="25"/>
      <c r="K7" s="25"/>
      <c r="L7" s="31">
        <f>IF(C7&gt;E7,1,0)+IF(F7&gt;H7,1,0)</f>
        <v>2</v>
      </c>
      <c r="M7" s="31">
        <f>IF(C7&lt;E7,1,0)+IF(F7&lt;H7,1,0)</f>
        <v>0</v>
      </c>
      <c r="N7" s="31">
        <f>(L7*2)+(M7*1)</f>
        <v>4</v>
      </c>
      <c r="O7" s="141">
        <v>4</v>
      </c>
    </row>
    <row r="8" spans="1:15" s="52" customFormat="1" ht="13.15" customHeight="1" thickBot="1">
      <c r="A8" s="54"/>
      <c r="B8" s="146"/>
      <c r="C8" s="55"/>
      <c r="D8" s="56"/>
      <c r="E8" s="56"/>
      <c r="F8" s="57"/>
      <c r="G8" s="58"/>
      <c r="H8" s="58"/>
      <c r="I8" s="59"/>
      <c r="J8" s="60"/>
      <c r="K8" s="120"/>
      <c r="L8" s="62"/>
      <c r="M8" s="62"/>
      <c r="N8" s="63"/>
      <c r="O8" s="142"/>
    </row>
    <row r="13" spans="1:15" ht="20.100000000000001" customHeight="1">
      <c r="A13" s="64"/>
      <c r="B13" s="65" t="s">
        <v>11</v>
      </c>
      <c r="C13" s="66"/>
    </row>
    <row r="14" spans="1:15" ht="24.95" customHeight="1">
      <c r="A14" s="64" t="s">
        <v>12</v>
      </c>
      <c r="B14" s="70" t="s">
        <v>190</v>
      </c>
      <c r="C14" s="66"/>
      <c r="E14" s="71"/>
    </row>
    <row r="15" spans="1:15" ht="24.95" customHeight="1">
      <c r="A15" s="64" t="s">
        <v>13</v>
      </c>
      <c r="B15" s="70" t="s">
        <v>196</v>
      </c>
      <c r="C15" s="66"/>
      <c r="E15" s="71"/>
    </row>
    <row r="16" spans="1:15" ht="24.95" customHeight="1">
      <c r="A16" s="64" t="s">
        <v>14</v>
      </c>
      <c r="B16" s="70" t="s">
        <v>194</v>
      </c>
      <c r="C16" s="66"/>
      <c r="E16" s="71"/>
    </row>
  </sheetData>
  <mergeCells count="14">
    <mergeCell ref="O1:O2"/>
    <mergeCell ref="N1:N2"/>
    <mergeCell ref="B1:B2"/>
    <mergeCell ref="C1:E2"/>
    <mergeCell ref="F1:H2"/>
    <mergeCell ref="I1:K2"/>
    <mergeCell ref="L1:L2"/>
    <mergeCell ref="M1:M2"/>
    <mergeCell ref="O3:O4"/>
    <mergeCell ref="O5:O6"/>
    <mergeCell ref="O7:O8"/>
    <mergeCell ref="B3:B4"/>
    <mergeCell ref="B5:B6"/>
    <mergeCell ref="B7:B8"/>
  </mergeCells>
  <phoneticPr fontId="0" type="noConversion"/>
  <printOptions horizontalCentered="1" verticalCentered="1" gridLinesSet="0"/>
  <pageMargins left="0.78740157480314965" right="0.78740157480314965" top="0.78740157480314965" bottom="0.78740157480314965" header="0.51181102362204722" footer="0.51181102362204722"/>
  <pageSetup paperSize="9" fitToHeight="0" orientation="landscape" horizontalDpi="4294967293" verticalDpi="4294967292" r:id="rId1"/>
  <headerFooter alignWithMargins="0"/>
  <colBreaks count="2" manualBreakCount="2">
    <brk id="65535" max="1048575" man="1"/>
    <brk id="65535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D1A0A6-5C8C-4399-904F-B69D8D22759F}">
  <sheetPr codeName="Tabelle33">
    <tabColor indexed="10"/>
  </sheetPr>
  <dimension ref="A1:O16"/>
  <sheetViews>
    <sheetView showGridLines="0" defaultGridColor="0" colorId="8" zoomScaleNormal="100" zoomScaleSheetLayoutView="75" workbookViewId="0"/>
  </sheetViews>
  <sheetFormatPr defaultColWidth="12" defaultRowHeight="12.75"/>
  <cols>
    <col min="1" max="1" width="2.28515625" style="21" customWidth="1"/>
    <col min="2" max="2" width="50.7109375" style="21" customWidth="1"/>
    <col min="3" max="3" width="2.42578125" style="69" customWidth="1"/>
    <col min="4" max="4" width="0.85546875" style="67" customWidth="1"/>
    <col min="5" max="5" width="2.42578125" style="68" customWidth="1"/>
    <col min="6" max="6" width="2.42578125" style="69" customWidth="1"/>
    <col min="7" max="7" width="0.85546875" style="67" customWidth="1"/>
    <col min="8" max="8" width="2.42578125" style="68" customWidth="1"/>
    <col min="9" max="9" width="2.42578125" style="69" customWidth="1"/>
    <col min="10" max="10" width="0.85546875" style="67" customWidth="1"/>
    <col min="11" max="11" width="2.42578125" style="68" customWidth="1"/>
    <col min="12" max="14" width="3.85546875" style="21" customWidth="1"/>
    <col min="15" max="15" width="4.28515625" style="21" customWidth="1"/>
    <col min="16" max="16384" width="12" style="21"/>
  </cols>
  <sheetData>
    <row r="1" spans="1:15" ht="15" customHeight="1">
      <c r="A1" s="20"/>
      <c r="B1" s="129" t="s">
        <v>224</v>
      </c>
      <c r="C1" s="131">
        <v>1</v>
      </c>
      <c r="D1" s="132"/>
      <c r="E1" s="133"/>
      <c r="F1" s="137">
        <v>2</v>
      </c>
      <c r="G1" s="132"/>
      <c r="H1" s="133"/>
      <c r="I1" s="137">
        <v>3</v>
      </c>
      <c r="J1" s="132"/>
      <c r="K1" s="133"/>
      <c r="L1" s="123" t="s">
        <v>6</v>
      </c>
      <c r="M1" s="125" t="s">
        <v>7</v>
      </c>
      <c r="N1" s="125" t="s">
        <v>8</v>
      </c>
      <c r="O1" s="127" t="s">
        <v>9</v>
      </c>
    </row>
    <row r="2" spans="1:15" ht="15" customHeight="1" thickBot="1">
      <c r="A2" s="22"/>
      <c r="B2" s="130"/>
      <c r="C2" s="134"/>
      <c r="D2" s="135"/>
      <c r="E2" s="136"/>
      <c r="F2" s="138"/>
      <c r="G2" s="135"/>
      <c r="H2" s="136"/>
      <c r="I2" s="138"/>
      <c r="J2" s="135"/>
      <c r="K2" s="136"/>
      <c r="L2" s="124"/>
      <c r="M2" s="126"/>
      <c r="N2" s="126"/>
      <c r="O2" s="128"/>
    </row>
    <row r="3" spans="1:15" s="33" customFormat="1" ht="25.15" customHeight="1">
      <c r="A3" s="23">
        <v>1</v>
      </c>
      <c r="B3" s="143" t="s">
        <v>192</v>
      </c>
      <c r="C3" s="24"/>
      <c r="D3" s="25"/>
      <c r="E3" s="26"/>
      <c r="F3" s="27">
        <v>3</v>
      </c>
      <c r="G3" s="28" t="s">
        <v>10</v>
      </c>
      <c r="H3" s="27">
        <v>0</v>
      </c>
      <c r="I3" s="29">
        <v>3</v>
      </c>
      <c r="J3" s="28" t="s">
        <v>10</v>
      </c>
      <c r="K3" s="28">
        <v>0</v>
      </c>
      <c r="L3" s="31">
        <f>IF(F3&gt;H3,1,0)+IF(I3&gt;K3,1,0)</f>
        <v>2</v>
      </c>
      <c r="M3" s="31">
        <f>IF(F3&lt;H3,1,0)+IF(I3&lt;K3,1,0)</f>
        <v>0</v>
      </c>
      <c r="N3" s="32">
        <f>(L3*2)+(M3*1)</f>
        <v>4</v>
      </c>
      <c r="O3" s="139">
        <v>7</v>
      </c>
    </row>
    <row r="4" spans="1:15" s="43" customFormat="1" ht="13.15" customHeight="1">
      <c r="A4" s="34"/>
      <c r="B4" s="144"/>
      <c r="C4" s="35"/>
      <c r="D4" s="36"/>
      <c r="E4" s="36"/>
      <c r="F4" s="37">
        <v>1</v>
      </c>
      <c r="G4" s="38"/>
      <c r="H4" s="38"/>
      <c r="I4" s="39">
        <v>2</v>
      </c>
      <c r="J4" s="38"/>
      <c r="K4" s="38"/>
      <c r="L4" s="41"/>
      <c r="M4" s="41"/>
      <c r="N4" s="42"/>
      <c r="O4" s="140"/>
    </row>
    <row r="5" spans="1:15" s="33" customFormat="1" ht="25.15" customHeight="1">
      <c r="A5" s="23">
        <f>A3+1</f>
        <v>2</v>
      </c>
      <c r="B5" s="145" t="s">
        <v>195</v>
      </c>
      <c r="C5" s="44">
        <f>IF(H3="","",H3)</f>
        <v>0</v>
      </c>
      <c r="D5" s="45" t="s">
        <v>10</v>
      </c>
      <c r="E5" s="45">
        <f>IF(F3="","",F3)</f>
        <v>3</v>
      </c>
      <c r="F5" s="46"/>
      <c r="G5" s="25"/>
      <c r="H5" s="25"/>
      <c r="I5" s="29">
        <v>0</v>
      </c>
      <c r="J5" s="28" t="s">
        <v>10</v>
      </c>
      <c r="K5" s="28">
        <v>3</v>
      </c>
      <c r="L5" s="31">
        <f>IF(C5&gt;E5,1,0)+IF(I5&gt;K5,1,0)</f>
        <v>0</v>
      </c>
      <c r="M5" s="31">
        <f>IF(C5&lt;E5,1,0)+IF(I5&lt;K5,1,0)</f>
        <v>2</v>
      </c>
      <c r="N5" s="47">
        <f>(L5*2)+(M5*1)</f>
        <v>2</v>
      </c>
      <c r="O5" s="141">
        <v>9</v>
      </c>
    </row>
    <row r="6" spans="1:15" s="43" customFormat="1" ht="13.15" customHeight="1">
      <c r="A6" s="34"/>
      <c r="B6" s="144"/>
      <c r="C6" s="48"/>
      <c r="D6" s="49"/>
      <c r="E6" s="49"/>
      <c r="F6" s="35"/>
      <c r="G6" s="36"/>
      <c r="H6" s="36"/>
      <c r="I6" s="39">
        <v>3</v>
      </c>
      <c r="J6" s="38"/>
      <c r="K6" s="38"/>
      <c r="L6" s="41"/>
      <c r="M6" s="41"/>
      <c r="N6" s="42"/>
      <c r="O6" s="140"/>
    </row>
    <row r="7" spans="1:15" s="33" customFormat="1" ht="25.15" customHeight="1">
      <c r="A7" s="23">
        <v>3</v>
      </c>
      <c r="B7" s="145" t="s">
        <v>197</v>
      </c>
      <c r="C7" s="45">
        <f>IF(K3="","",K3)</f>
        <v>0</v>
      </c>
      <c r="D7" s="45" t="s">
        <v>10</v>
      </c>
      <c r="E7" s="45">
        <f>IF(I3="","",I3)</f>
        <v>3</v>
      </c>
      <c r="F7" s="50">
        <f>IF(K5="","",K5)</f>
        <v>3</v>
      </c>
      <c r="G7" s="51" t="s">
        <v>10</v>
      </c>
      <c r="H7" s="45">
        <f>IF(I5="","",I5)</f>
        <v>0</v>
      </c>
      <c r="I7" s="46"/>
      <c r="J7" s="25"/>
      <c r="K7" s="25"/>
      <c r="L7" s="31">
        <f>IF(C7&gt;E7,1,0)+IF(F7&gt;H7,1,0)</f>
        <v>1</v>
      </c>
      <c r="M7" s="31">
        <f>IF(C7&lt;E7,1,0)+IF(F7&lt;H7,1,0)</f>
        <v>1</v>
      </c>
      <c r="N7" s="31">
        <f>(L7*2)+(M7*1)</f>
        <v>3</v>
      </c>
      <c r="O7" s="141">
        <v>8</v>
      </c>
    </row>
    <row r="8" spans="1:15" s="52" customFormat="1" ht="13.15" customHeight="1" thickBot="1">
      <c r="A8" s="54"/>
      <c r="B8" s="146"/>
      <c r="C8" s="55"/>
      <c r="D8" s="56"/>
      <c r="E8" s="56"/>
      <c r="F8" s="57"/>
      <c r="G8" s="58"/>
      <c r="H8" s="58"/>
      <c r="I8" s="59"/>
      <c r="J8" s="60"/>
      <c r="K8" s="120"/>
      <c r="L8" s="62"/>
      <c r="M8" s="62"/>
      <c r="N8" s="63"/>
      <c r="O8" s="142"/>
    </row>
    <row r="13" spans="1:15" ht="20.100000000000001" customHeight="1">
      <c r="A13" s="64"/>
      <c r="B13" s="65" t="s">
        <v>11</v>
      </c>
      <c r="C13" s="66"/>
    </row>
    <row r="14" spans="1:15" ht="24.95" customHeight="1">
      <c r="A14" s="64" t="s">
        <v>12</v>
      </c>
      <c r="B14" s="70" t="s">
        <v>192</v>
      </c>
      <c r="C14" s="66"/>
      <c r="E14" s="71"/>
    </row>
    <row r="15" spans="1:15" ht="24.95" customHeight="1">
      <c r="A15" s="64" t="s">
        <v>13</v>
      </c>
      <c r="B15" s="70" t="s">
        <v>197</v>
      </c>
      <c r="C15" s="66"/>
      <c r="E15" s="71"/>
    </row>
    <row r="16" spans="1:15" ht="24.95" customHeight="1">
      <c r="A16" s="64" t="s">
        <v>14</v>
      </c>
      <c r="B16" s="70" t="s">
        <v>195</v>
      </c>
      <c r="C16" s="66"/>
      <c r="E16" s="71"/>
    </row>
  </sheetData>
  <mergeCells count="14">
    <mergeCell ref="O3:O4"/>
    <mergeCell ref="O5:O6"/>
    <mergeCell ref="O7:O8"/>
    <mergeCell ref="B3:B4"/>
    <mergeCell ref="B5:B6"/>
    <mergeCell ref="B7:B8"/>
    <mergeCell ref="L1:L2"/>
    <mergeCell ref="M1:M2"/>
    <mergeCell ref="O1:O2"/>
    <mergeCell ref="N1:N2"/>
    <mergeCell ref="B1:B2"/>
    <mergeCell ref="C1:E2"/>
    <mergeCell ref="F1:H2"/>
    <mergeCell ref="I1:K2"/>
  </mergeCells>
  <phoneticPr fontId="0" type="noConversion"/>
  <printOptions horizontalCentered="1" verticalCentered="1" gridLinesSet="0"/>
  <pageMargins left="0.78740157480314965" right="0.78740157480314965" top="0.78740157480314965" bottom="0.78740157480314965" header="0.51181102362204722" footer="0.51181102362204722"/>
  <pageSetup paperSize="9" fitToHeight="0" orientation="landscape" horizontalDpi="4294967293" verticalDpi="4294967292" r:id="rId1"/>
  <headerFooter alignWithMargins="0"/>
  <colBreaks count="2" manualBreakCount="2">
    <brk id="65535" max="1048575" man="1"/>
    <brk id="6553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39</vt:i4>
      </vt:variant>
      <vt:variant>
        <vt:lpstr>Named Ranges</vt:lpstr>
      </vt:variant>
      <vt:variant>
        <vt:i4>1</vt:i4>
      </vt:variant>
    </vt:vector>
  </HeadingPairs>
  <TitlesOfParts>
    <vt:vector size="40" baseType="lpstr">
      <vt:lpstr>Patzierung 1-3 MA-M</vt:lpstr>
      <vt:lpstr>Patzierung 4-6 MA-M</vt:lpstr>
      <vt:lpstr>Patzierung 7-9 MA-M</vt:lpstr>
      <vt:lpstr>MA-M 1</vt:lpstr>
      <vt:lpstr>MA-M 2</vt:lpstr>
      <vt:lpstr>MA-M 3</vt:lpstr>
      <vt:lpstr>Patzierung 1-3 MA-W</vt:lpstr>
      <vt:lpstr>Patzierung 4-6 MA-W</vt:lpstr>
      <vt:lpstr>Patzierung 7-9 MA-W</vt:lpstr>
      <vt:lpstr>MA-W 1</vt:lpstr>
      <vt:lpstr>MA-W 2</vt:lpstr>
      <vt:lpstr>MA-W 3</vt:lpstr>
      <vt:lpstr>UE-B G1</vt:lpstr>
      <vt:lpstr>UE-B G2</vt:lpstr>
      <vt:lpstr>UE-B G3</vt:lpstr>
      <vt:lpstr>UE-B G4</vt:lpstr>
      <vt:lpstr>UE-B G5</vt:lpstr>
      <vt:lpstr>UE-B G6</vt:lpstr>
      <vt:lpstr>UE-B G7</vt:lpstr>
      <vt:lpstr>UE-B G8</vt:lpstr>
      <vt:lpstr>UE-B G9</vt:lpstr>
      <vt:lpstr>Unterstufe Einzel - Männlich</vt:lpstr>
      <vt:lpstr>UD-M</vt:lpstr>
      <vt:lpstr>UE-M G1</vt:lpstr>
      <vt:lpstr>UE-M G2</vt:lpstr>
      <vt:lpstr>UE-M G3</vt:lpstr>
      <vt:lpstr>UE-M G4</vt:lpstr>
      <vt:lpstr>UE - Mädchen</vt:lpstr>
      <vt:lpstr>UD-W</vt:lpstr>
      <vt:lpstr>MINI-B G1</vt:lpstr>
      <vt:lpstr>MINI-B G2</vt:lpstr>
      <vt:lpstr>MINI-B G3</vt:lpstr>
      <vt:lpstr>MINI-B G4</vt:lpstr>
      <vt:lpstr>MINI-E-M</vt:lpstr>
      <vt:lpstr>MINI-W G1</vt:lpstr>
      <vt:lpstr>MINI-W G2</vt:lpstr>
      <vt:lpstr>MINI-W G3</vt:lpstr>
      <vt:lpstr>MINI-W G4</vt:lpstr>
      <vt:lpstr>MINI-E-W</vt:lpstr>
      <vt:lpstr>'UD-M'!Print_Area</vt:lpstr>
    </vt:vector>
  </TitlesOfParts>
  <Company>Schulz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Markus</dc:creator>
  <cp:lastModifiedBy>Stossfellner, Kurt</cp:lastModifiedBy>
  <cp:lastPrinted>2006-05-28T11:33:12Z</cp:lastPrinted>
  <dcterms:created xsi:type="dcterms:W3CDTF">2002-04-08T17:30:09Z</dcterms:created>
  <dcterms:modified xsi:type="dcterms:W3CDTF">2025-02-13T09:35:25Z</dcterms:modified>
</cp:coreProperties>
</file>